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15495" windowHeight="11655" firstSheet="5" activeTab="5"/>
  </bookViews>
  <sheets>
    <sheet name="Линейка 9.1.3" sheetId="3" state="hidden" r:id="rId1"/>
    <sheet name="Рабочая Расчет 1 р.м." sheetId="10" state="hidden" r:id="rId2"/>
    <sheet name="ПРАЙС_1.01.2013" sheetId="12" state="hidden" r:id="rId3"/>
    <sheet name="ПРАЙС_Большие сети" sheetId="14" state="hidden" r:id="rId4"/>
    <sheet name="Большие Сети" sheetId="13" state="hidden" r:id="rId5"/>
    <sheet name="ПРАЙС_12.05-30.05" sheetId="16" r:id="rId6"/>
  </sheets>
  <definedNames>
    <definedName name="_xlnm.Print_Area" localSheetId="5">'ПРАЙС_12.05-30.05'!$A$1:$L$113</definedName>
  </definedNames>
  <calcPr calcId="125725"/>
</workbook>
</file>

<file path=xl/comments2.xml><?xml version="1.0" encoding="utf-8"?>
<comments xmlns="http://schemas.openxmlformats.org/spreadsheetml/2006/main">
  <authors>
    <author>Chervonenko Ira</author>
  </authors>
  <commentList>
    <comment ref="F10" authorId="0">
      <text>
        <r>
          <rPr>
            <b/>
            <sz val="8"/>
            <rFont val="Tahoma"/>
            <family val="2"/>
          </rPr>
          <t>Chervonenko Ira:</t>
        </r>
        <r>
          <rPr>
            <sz val="8"/>
            <rFont val="Tahoma"/>
            <family val="2"/>
          </rPr>
          <t xml:space="preserve">
расчет 2-го р.м. со скидкой 80%</t>
        </r>
      </text>
    </comment>
  </commentList>
</comments>
</file>

<file path=xl/sharedStrings.xml><?xml version="1.0" encoding="utf-8"?>
<sst xmlns="http://schemas.openxmlformats.org/spreadsheetml/2006/main" count="1000" uniqueCount="267">
  <si>
    <t>Системы ЛЗ</t>
  </si>
  <si>
    <t>Всеукраинская сеть "ЛІГА ЗАКОН"</t>
  </si>
  <si>
    <t xml:space="preserve">Департамент продаж и работы с Абонентами </t>
  </si>
  <si>
    <t>Адрес: 04112, г.Киев, ул. Т. Шамрило, 23</t>
  </si>
  <si>
    <t>Телефон / факс: (044) 538-01-02, 538-01-01</t>
  </si>
  <si>
    <t>Цены указаны в гривнах без НДС,</t>
  </si>
  <si>
    <t>С 1.07.2011 услуги в сфере информатизации являются объектом налогообложения НДС</t>
  </si>
  <si>
    <t>При первичном подключении предоплата А/О* за 3 месяца</t>
  </si>
  <si>
    <t>Наименование</t>
  </si>
  <si>
    <t>1 р.м.</t>
  </si>
  <si>
    <t>Сеть 1 р.м.</t>
  </si>
  <si>
    <t>Сеть 4 р.м.</t>
  </si>
  <si>
    <t>Сеть 9 р.м.</t>
  </si>
  <si>
    <t>Сеть 15 р.м.</t>
  </si>
  <si>
    <t>П*</t>
  </si>
  <si>
    <t>А/О*</t>
  </si>
  <si>
    <t>ENTERPRISE</t>
  </si>
  <si>
    <t>+200 ежемесячных бонусных юнитов для просмотра текстов нормативных документов на Портале  www.ligazakon.ua</t>
  </si>
  <si>
    <t>+150 ежемесячных бонусных юнитов для просмотра текстов нормативных документов на Портале  www.ligazakon.ua</t>
  </si>
  <si>
    <t>+100 ежемесячных бонусных юнитов для просмотра текстов нормативных документов на Портале  www.ligazakon.ua</t>
  </si>
  <si>
    <t>+50 ежемесячных бонусных юнитов для просмотра текстов нормативных документов на Портале  www.ligazakon.ua</t>
  </si>
  <si>
    <t>Согласно прейскуранта</t>
  </si>
  <si>
    <t>через НТTP-сервер обновлений</t>
  </si>
  <si>
    <t>-</t>
  </si>
  <si>
    <t>ГЛ.БУХГАЛТЕР (текущий)</t>
  </si>
  <si>
    <t>Бухгалтер Оптима</t>
  </si>
  <si>
    <t>Гл. Бухгалтер</t>
  </si>
  <si>
    <t>Гл. Бухгалтер ПРОФ</t>
  </si>
  <si>
    <t>ЗаконОПТИМА</t>
  </si>
  <si>
    <t>ЮРИСТ (текущий)</t>
  </si>
  <si>
    <t>ЮристПРОФ</t>
  </si>
  <si>
    <t>БИЗНЕС (текущий)</t>
  </si>
  <si>
    <t>Универсал-Бизнес</t>
  </si>
  <si>
    <t>ЭЛИТ</t>
  </si>
  <si>
    <t>ЭЛИТ (текущий)</t>
  </si>
  <si>
    <t>ПРЕМІУМ</t>
  </si>
  <si>
    <t>С изданием:</t>
  </si>
  <si>
    <t>С изданиями:</t>
  </si>
  <si>
    <t>"БУХГАЛТЕР &amp; ЗАКОН"</t>
  </si>
  <si>
    <t>ИЗДАНИЕ для бухгалтера</t>
  </si>
  <si>
    <t>"ВЕДОМОСТИ бухгалтера"</t>
  </si>
  <si>
    <t>"ВЕДОМОСТИ юриста"</t>
  </si>
  <si>
    <t>"ЮРИСТ &amp; ЗАКОН"</t>
  </si>
  <si>
    <t>Юридические справочники</t>
  </si>
  <si>
    <t>Полное законодательство</t>
  </si>
  <si>
    <t>Общее законодательство</t>
  </si>
  <si>
    <t>Законодательство по хозяйственной, финансовой и администранивной деятельности компании</t>
  </si>
  <si>
    <t>Законодательство по налогообложению и бухучету</t>
  </si>
  <si>
    <t>Законодательство (бухгалтера)</t>
  </si>
  <si>
    <t>Международное законодательство</t>
  </si>
  <si>
    <t>Мониторинг законодательства</t>
  </si>
  <si>
    <t>Законопроекты и комментарии</t>
  </si>
  <si>
    <t>Региональное законодательство</t>
  </si>
  <si>
    <t>Столичное законодательство</t>
  </si>
  <si>
    <t>Комментированные кодексы</t>
  </si>
  <si>
    <t>Судебная практика</t>
  </si>
  <si>
    <t>Искусство обороны</t>
  </si>
  <si>
    <r>
      <rPr>
        <b/>
        <sz val="8"/>
        <color indexed="22"/>
        <rFont val="Arial Cyr"/>
        <family val="2"/>
      </rPr>
      <t>БЛОК "ПРЕДПРИЯТИЕ":</t>
    </r>
    <r>
      <rPr>
        <sz val="8"/>
        <color indexed="22"/>
        <rFont val="Arial Cyr"/>
        <family val="2"/>
      </rPr>
      <t xml:space="preserve">
    Искусство обороны
    "ВЕДОМОСТИ РУКОВОДИТЕЛЯ"
    СИТУАЦИИ для бизнеса
    Служба персонала</t>
    </r>
  </si>
  <si>
    <t xml:space="preserve">    Искусство обороны
    "ВЕДОМОСТИ РУКОВОДИТЕЛЯ"
    СИТУАЦИИ для бизнеса
    Служба персонала</t>
  </si>
  <si>
    <t>БЛОК "ПРЕДПРИЯТИЕ":</t>
  </si>
  <si>
    <r>
      <rPr>
        <b/>
        <sz val="8"/>
        <color indexed="8"/>
        <rFont val="Arial Cyr"/>
        <family val="2"/>
      </rPr>
      <t>БЛОК "ПРЕДПРИЯТИЕ":</t>
    </r>
    <r>
      <rPr>
        <sz val="8"/>
        <color indexed="8"/>
        <rFont val="Arial Cyr"/>
        <family val="2"/>
      </rPr>
      <t xml:space="preserve">
    Искусство обороны
    "ВЕДОМОСТИ РУКОВОДИТЕЛЯ"
    СИТУАЦИИ для бизнеса
    Служба персонала</t>
    </r>
  </si>
  <si>
    <t>Власть Украины</t>
  </si>
  <si>
    <t>Банкротство предприятий</t>
  </si>
  <si>
    <t>КОДЕКСЫ бухгалтера</t>
  </si>
  <si>
    <t>Энциклопедия бухгалтера</t>
  </si>
  <si>
    <t>Налоговый консультант</t>
  </si>
  <si>
    <t>Типовые договоры</t>
  </si>
  <si>
    <t>Типовые договоры для бухгалтера</t>
  </si>
  <si>
    <t>??</t>
  </si>
  <si>
    <t>Справочники</t>
  </si>
  <si>
    <t>Справочники бухгалтера</t>
  </si>
  <si>
    <t>Финансовые ресурсы</t>
  </si>
  <si>
    <t>БЛОК Бухгалтер 1</t>
  </si>
  <si>
    <t>Проверки для бухгалтера</t>
  </si>
  <si>
    <t>База налоговых знаний</t>
  </si>
  <si>
    <t>СИТУАЦИИ для бухгалтера</t>
  </si>
  <si>
    <t>Формы, бланки</t>
  </si>
  <si>
    <t>Консультации</t>
  </si>
  <si>
    <t>Терминологический словарь</t>
  </si>
  <si>
    <t>Терминологический словарь бухгалтера</t>
  </si>
  <si>
    <t>Терминологический словарь юриста</t>
  </si>
  <si>
    <t>Ежемесячные обзоры прессы и новостей законодательства</t>
  </si>
  <si>
    <t>Ежемесячные обзоры прессы и новостей законодательства для бухгалтера</t>
  </si>
  <si>
    <t>Еженедельные обзоры прессы, новостей и законодательства  для бухгалтера</t>
  </si>
  <si>
    <t>Календарь бухгалтера</t>
  </si>
  <si>
    <t>Отдел кадров</t>
  </si>
  <si>
    <t>Судебные прецеденты</t>
  </si>
  <si>
    <t xml:space="preserve">Проводки/База ошибок и спорных ситуаций </t>
  </si>
  <si>
    <t>Конструктор базы данных</t>
  </si>
  <si>
    <t>МСФО</t>
  </si>
  <si>
    <t>"ЮРИСТ &amp; ЗАКОН"
Юридические консультации</t>
  </si>
  <si>
    <t>Юридический кабинет</t>
  </si>
  <si>
    <t>Электронное издание "Дебет-Кредит"</t>
  </si>
  <si>
    <t>Электронное издание "Адвокат Бухгалтера"</t>
  </si>
  <si>
    <t>Электронное издание "Управление предприятием - Украина"</t>
  </si>
  <si>
    <t>Электронное издание "Управление персоналом - Украина"</t>
  </si>
  <si>
    <t>50 юнитов</t>
  </si>
  <si>
    <t>100 юнитов</t>
  </si>
  <si>
    <t>150 юнитов</t>
  </si>
  <si>
    <t>200 юнитов</t>
  </si>
  <si>
    <r>
      <rPr>
        <b/>
        <sz val="16"/>
        <color indexed="18"/>
        <rFont val="Cambria"/>
        <family val="1"/>
      </rPr>
      <t>Информационно-правовые системы ЛІГА:ЗАКОН</t>
    </r>
    <r>
      <rPr>
        <b/>
        <sz val="16"/>
        <color indexed="10"/>
        <rFont val="Cambria"/>
        <family val="1"/>
      </rPr>
      <t xml:space="preserve">
</t>
    </r>
  </si>
  <si>
    <t>Элит</t>
  </si>
  <si>
    <t>Премиум
Элит
Универсал-Бизнес
ЮристПРОФ</t>
  </si>
  <si>
    <t>Электронные периодические издания</t>
  </si>
  <si>
    <t>Премиум
Элит
Универсал-Бизнес
ГоловнийБухгалтерПРОФ
ГоловнийБухгалтер</t>
  </si>
  <si>
    <t>+Аналитическое издание
"Вестник МСФО"</t>
  </si>
  <si>
    <t>+Журнал БУХГАЛТЕР &amp; ЗАКОН</t>
  </si>
  <si>
    <t>+Журнал ЮРИСТ &amp; ЗАКОН</t>
  </si>
  <si>
    <t>Условия действуют с 1.08.2012</t>
  </si>
  <si>
    <t>Текущий прайс</t>
  </si>
  <si>
    <t xml:space="preserve">Расчет 1.р.м.  по новому </t>
  </si>
  <si>
    <t>АО с НДС</t>
  </si>
  <si>
    <t>АО без НДС</t>
  </si>
  <si>
    <t>Прайс 2013</t>
  </si>
  <si>
    <t>К скидки на   2-е р.м.и т.д.</t>
  </si>
  <si>
    <t>Премиум</t>
  </si>
  <si>
    <t>Энтерпрайз</t>
  </si>
  <si>
    <t>ЮристПроф</t>
  </si>
  <si>
    <t>Сравнение текущих цен с новой линейкой</t>
  </si>
  <si>
    <t>ГлБухПроф</t>
  </si>
  <si>
    <t>параметры</t>
  </si>
  <si>
    <t>Правила формировани прайса:</t>
  </si>
  <si>
    <t>уходит понятие локальное рабочее место</t>
  </si>
  <si>
    <t>1. Нет НДС</t>
  </si>
  <si>
    <t>2. Определяется стоимость 1.р.м.  (в сети или локалка не иее значения)</t>
  </si>
  <si>
    <t>3. Покупка любого кол-ва р.м. в сети до 15.</t>
  </si>
  <si>
    <t>4. Начиная со 2-го р.м.до 15-го скидка на АО: 1-е -100%, последующие со скидкой от 1-го р.м.</t>
  </si>
  <si>
    <t>6. Докупка изданий (ресурсов) - по указанной схеме</t>
  </si>
  <si>
    <t>Тек.прайс</t>
  </si>
  <si>
    <t>5. За кол-во эл.ключей дополнительная скидка только на подключение</t>
  </si>
  <si>
    <t>АО без НДС с 1.01.2013</t>
  </si>
  <si>
    <t>Количество конечных пользователей Абонента</t>
  </si>
  <si>
    <t>ЕЛІТ</t>
  </si>
  <si>
    <t>Головний Бухгалтер ПРОФ</t>
  </si>
  <si>
    <t>Элит  2 системы</t>
  </si>
  <si>
    <t>Элит, л.+ ГБ проф, л.</t>
  </si>
  <si>
    <t>Новый</t>
  </si>
  <si>
    <t>Премиум, с.9 + ГБПРОФ, с.4</t>
  </si>
  <si>
    <t>Большие сети, оптимизация</t>
  </si>
  <si>
    <r>
      <rPr>
        <b/>
        <u val="single"/>
        <sz val="11"/>
        <rFont val="Times New Roman"/>
        <family val="1"/>
      </rPr>
      <t xml:space="preserve">Есть: </t>
    </r>
    <r>
      <rPr>
        <sz val="10"/>
        <rFont val="Times New Roman"/>
        <family val="1"/>
      </rPr>
      <t xml:space="preserve">2 Элита, с.9 + 2 Премиума, с.15
</t>
    </r>
    <r>
      <rPr>
        <b/>
        <u val="single"/>
        <sz val="10"/>
        <rFont val="Times New Roman"/>
        <family val="1"/>
      </rPr>
      <t>Хотят:</t>
    </r>
    <r>
      <rPr>
        <sz val="10"/>
        <rFont val="Times New Roman"/>
        <family val="1"/>
      </rPr>
      <t xml:space="preserve"> Премиум, с.50</t>
    </r>
  </si>
  <si>
    <t>Есть: 9522,00
По прайсу: 8490</t>
  </si>
  <si>
    <t>Есть: 9522,00
По прайсу: 11340</t>
  </si>
  <si>
    <t>Расчет  за кол-во эл.ключей:</t>
  </si>
  <si>
    <r>
      <rPr>
        <b/>
        <u val="single"/>
        <sz val="11"/>
        <rFont val="Times New Roman"/>
        <family val="1"/>
      </rPr>
      <t>Есть:</t>
    </r>
    <r>
      <rPr>
        <sz val="11"/>
        <rFont val="Times New Roman"/>
        <family val="1"/>
      </rPr>
      <t xml:space="preserve"> 2 Элита, с.25 + Премиум, 15+ Премиум, с.9
</t>
    </r>
    <r>
      <rPr>
        <b/>
        <u val="single"/>
        <sz val="11"/>
        <rFont val="Times New Roman"/>
        <family val="1"/>
      </rPr>
      <t>Хотят:</t>
    </r>
    <r>
      <rPr>
        <sz val="11"/>
        <rFont val="Times New Roman"/>
        <family val="1"/>
      </rPr>
      <t xml:space="preserve"> Премиум, с.75</t>
    </r>
  </si>
  <si>
    <t>Есть: 11704
По прайсу: 11460</t>
  </si>
  <si>
    <t>Есть: 11704
По прайсу: 16590</t>
  </si>
  <si>
    <t>Комбинации</t>
  </si>
  <si>
    <t>Предложение за опт
-10%</t>
  </si>
  <si>
    <t>Прайс на докупаемые ресурсы будет составлен по такому же принципу, как и основной</t>
  </si>
  <si>
    <t>Сеть 25 р.м.</t>
  </si>
  <si>
    <t>Сеть 50 р.м.</t>
  </si>
  <si>
    <t>Стоимость 1 р.м.</t>
  </si>
  <si>
    <t>Текущие цены
А/О на 1.10.12 с НДС</t>
  </si>
  <si>
    <t>АО с НДС -10%</t>
  </si>
  <si>
    <t>Новый прайс на 1.1.2013</t>
  </si>
  <si>
    <t>Элит  2 лок. р.м. (2 эл.кл.)</t>
  </si>
  <si>
    <r>
      <rPr>
        <b/>
        <u val="single"/>
        <sz val="11"/>
        <rFont val="Times New Roman"/>
        <family val="1"/>
      </rPr>
      <t>Есть:</t>
    </r>
    <r>
      <rPr>
        <sz val="11"/>
        <rFont val="Times New Roman"/>
        <family val="1"/>
      </rPr>
      <t xml:space="preserve"> 9522,00
</t>
    </r>
    <r>
      <rPr>
        <b/>
        <u val="single"/>
        <sz val="11"/>
        <rFont val="Times New Roman"/>
        <family val="1"/>
      </rPr>
      <t xml:space="preserve">Хотят </t>
    </r>
    <r>
      <rPr>
        <sz val="11"/>
        <rFont val="Times New Roman"/>
        <family val="1"/>
      </rPr>
      <t xml:space="preserve">
(по тек.прайсу):
 8490</t>
    </r>
  </si>
  <si>
    <r>
      <rPr>
        <b/>
        <u val="single"/>
        <sz val="11"/>
        <rFont val="Times New Roman"/>
        <family val="1"/>
      </rPr>
      <t>Есть:</t>
    </r>
    <r>
      <rPr>
        <sz val="11"/>
        <rFont val="Times New Roman"/>
        <family val="1"/>
      </rPr>
      <t xml:space="preserve"> 11704
</t>
    </r>
    <r>
      <rPr>
        <b/>
        <u val="single"/>
        <sz val="11"/>
        <rFont val="Times New Roman"/>
        <family val="1"/>
      </rPr>
      <t xml:space="preserve">Хотят </t>
    </r>
    <r>
      <rPr>
        <sz val="11"/>
        <rFont val="Times New Roman"/>
        <family val="1"/>
      </rPr>
      <t xml:space="preserve">
(по тек.прайсу): 11460</t>
    </r>
  </si>
  <si>
    <t xml:space="preserve">
ПРЕМІУМ
</t>
  </si>
  <si>
    <t>+Юридические Консультации</t>
  </si>
  <si>
    <t>+ 36</t>
  </si>
  <si>
    <t>+ 72</t>
  </si>
  <si>
    <t>+ 144</t>
  </si>
  <si>
    <t>Лицензия*</t>
  </si>
  <si>
    <t>Продление лицензии**</t>
  </si>
  <si>
    <t>Стоимость продления лицензии* основной системы** + 
50% стоимости  продления лицензии* дополнительных систем</t>
  </si>
  <si>
    <t>100% стоимости продления лицензии согласно прейскуранта</t>
  </si>
  <si>
    <t>** - Дополнительные ресурсы</t>
  </si>
  <si>
    <t>Лицензия на право использования компьютерной программы систем Л:З с дополнительным способом технической поддержки</t>
  </si>
  <si>
    <t>В стоимость лицензии включен 1 способ.</t>
  </si>
  <si>
    <t>Увеличение стоимости лицензии/продления лицензии в месяц за дополнительный способ</t>
  </si>
  <si>
    <t xml:space="preserve">Приобретение лицензии на несколько систем, рабочих мест и сетевых вариантов </t>
  </si>
  <si>
    <t>Способы актуализации систем ЛІГА:ЗАКОН</t>
  </si>
  <si>
    <t>Основной способ</t>
  </si>
  <si>
    <t>DVD  1 раз в месяц</t>
  </si>
  <si>
    <t>DVD  2 раза в месяц</t>
  </si>
  <si>
    <t>DVD 4 раза в месяц</t>
  </si>
  <si>
    <t>При отсутствии Интернета основным способом может быть:  DVD 1 раз в месяц</t>
  </si>
  <si>
    <t>Цены указаны без НДС</t>
  </si>
  <si>
    <t xml:space="preserve">
ЕЛІТ
</t>
  </si>
  <si>
    <t>+Судебные прецеденты
+Банкротство предприятий</t>
  </si>
  <si>
    <t xml:space="preserve">
 ЮристПРОФ
</t>
  </si>
  <si>
    <t>***** - Первый докупаемый ресурс - 100% стоимости согласно прейскуранта, второй и более ресурс - 50% стоимости согласно прейскуранта. Правило "основная и дополнительная системы" на данную покупку не распространяется</t>
  </si>
  <si>
    <t>****** --При оплате лицензии систем ЛІГА:ЗАКОН, лицензии на возобновление и лицензии  ЛІГА:ЗАКОН по новой лицензионной карточке осуществляется предоплата за 3 месяца.</t>
  </si>
  <si>
    <t>Універсал -Бізнес</t>
  </si>
  <si>
    <t>*  –    Лицензия - первичная лицензия на право использования системы в текущем периоде, Продление лицензии – стоимость за 1 месяц</t>
  </si>
  <si>
    <t>С 1.01.2013 операции по этому прайсу не облагаются НДС согласно п.196.1.6 ст. 196 Налогового Кодекса Украины</t>
  </si>
  <si>
    <t>**** - Основной системой считается та, у которой более высокая стоимость продления лицензии</t>
  </si>
  <si>
    <t xml:space="preserve">              СИСТЕМА АНАЛИЗА СУДЕБНЫХ РЕШЕНИЙ VERDICTUM</t>
  </si>
  <si>
    <t xml:space="preserve"> VERDICTUM</t>
  </si>
  <si>
    <r>
      <rPr>
        <b/>
        <sz val="12"/>
        <rFont val="Cambria"/>
        <family val="1"/>
      </rPr>
      <t>Система VERDICTUM</t>
    </r>
    <r>
      <rPr>
        <sz val="12"/>
        <rFont val="Cambria"/>
        <family val="1"/>
      </rPr>
      <t xml:space="preserve">  являет собой поисково-аналитическую систему и инструменты обработки, анализа и классификации текстов судебных решений. 
</t>
    </r>
    <r>
      <rPr>
        <b/>
        <sz val="12"/>
        <rFont val="Cambria"/>
        <family val="1"/>
      </rPr>
      <t>Система VERDICTUM</t>
    </r>
    <r>
      <rPr>
        <sz val="12"/>
        <rFont val="Cambria"/>
        <family val="1"/>
      </rPr>
      <t xml:space="preserve"> предоставляет юристам, адвокатам и другим игрокам юридического рынка Украины возможность быстро подбирать максимально тождественные решения по одному предмету и обстоятельствам дела при работе с самой полной базой судебных решений.
</t>
    </r>
  </si>
  <si>
    <t xml:space="preserve">              КОМПЛЕКСНЫЕ информационно-правовые  системы ЛІГА:ЗАКОН</t>
  </si>
  <si>
    <t xml:space="preserve">             СПЕЦИАЛИЗИРОВАННЫЕ информационно-правовые  системы ЛІГА:ЗАКОН для ЮРИСТА</t>
  </si>
  <si>
    <t xml:space="preserve">             СПЕЦИАЛИЗИРОВАННЫЕ информационно-правовые  системы ЛІГА:ЗАКОН для БУХГАЛТЕРА</t>
  </si>
  <si>
    <t>Лицензия на право использования дополнительных компонентов системы ЛІГА:ЗАКОН**</t>
  </si>
  <si>
    <t>Лицензия на право использования нескольких систем VERDICTUM</t>
  </si>
  <si>
    <t>Лицензия на право использования нескольких систем ЛІГА:ЗАКОН</t>
  </si>
  <si>
    <t>Дополнительная  лицензия на право использования системы ЛІГА:ЗАКОН</t>
  </si>
  <si>
    <t>Лицензия на право использования модернизированной(ых) систем(ы) ЛІГА:ЗАКОН</t>
  </si>
  <si>
    <t>Лицензия на системы  приобретается с предоплатой на три месяца, продление лицензии также оплачивается трехмесячными периодами</t>
  </si>
  <si>
    <t>*** -     Для зарегистрированных Абонентов систем   ежемесячно предоставляются бонусные юниты для просмотра текстов нормативных документов на Портале  www.ligazakon.ua. Если Абонент является пользователем одновременно нескольких систем ЛІГА:ЗАКОН, общее количество бонусных юнитов соответствует их количеству для максимальной системы (но не сумма). Если Абонент является пользователем одновременно и систнмы ЛІГА:ЗАКОН, и системы VERDICTUM, то бонусные юниты суммируются.</t>
  </si>
  <si>
    <t xml:space="preserve">ГоловнийБухгалтерПРОФ
</t>
  </si>
  <si>
    <t xml:space="preserve">ЗаконОптима
                              </t>
  </si>
  <si>
    <t>ГоловнийБухгалтер</t>
  </si>
  <si>
    <t>+200 ежемесячных бонусных юнитов*** для просмотра текстов нормативных документов на Портале  www.ligazakon.ua</t>
  </si>
  <si>
    <t>60
4890</t>
  </si>
  <si>
    <t>60
5430</t>
  </si>
  <si>
    <t>60
6480</t>
  </si>
  <si>
    <r>
      <rPr>
        <b/>
        <sz val="14"/>
        <color indexed="10"/>
        <rFont val="Cambria"/>
        <family val="1"/>
      </rPr>
      <t>600</t>
    </r>
    <r>
      <rPr>
        <b/>
        <sz val="14"/>
        <rFont val="Cambria"/>
        <family val="1"/>
      </rPr>
      <t xml:space="preserve">    </t>
    </r>
    <r>
      <rPr>
        <b/>
        <strike/>
        <sz val="14"/>
        <rFont val="Cambria"/>
        <family val="1"/>
      </rPr>
      <t>1200</t>
    </r>
  </si>
  <si>
    <t>Первая лицензия: 100% стоимости согласно прейскуранта,
Дополнительная лицензия:  50 % стоимости согласно прейскуранта</t>
  </si>
  <si>
    <t xml:space="preserve">Лицензия на право использования нескольких систем VERDICTUM для Абонентов систем ЛІГА:ЗАКОН </t>
  </si>
  <si>
    <t xml:space="preserve"> VERDICTUM для абонентов систем ЛІГА:ЗАКОН</t>
  </si>
  <si>
    <t xml:space="preserve">              Компьютерная программа БУМ - Бухгалтерский Умный Модуль</t>
  </si>
  <si>
    <t>БУМ для абонентов систем ЛІГА:ЗАКОН</t>
  </si>
  <si>
    <t>Лицензия на право использования нескольких компьютерных программ БУМ</t>
  </si>
  <si>
    <t>100% стоимости согласно прейскуранта, как на первую, так и на последующие лицензии</t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</si>
  <si>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2400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</si>
  <si>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5868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</si>
  <si>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6516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</si>
  <si>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7776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</si>
  <si>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3582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</si>
  <si>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4014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</si>
  <si>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4734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</si>
  <si>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5814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</si>
  <si>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7614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</si>
  <si>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2574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</si>
  <si>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3114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</si>
  <si>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3474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</si>
  <si>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5634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</si>
  <si>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1314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</si>
  <si>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1674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</si>
  <si>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1854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</si>
  <si>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1419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</si>
  <si>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2214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</si>
  <si>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2934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</si>
  <si>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864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</si>
  <si>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924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</si>
  <si>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1104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</si>
  <si>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834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</si>
  <si>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774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</si>
  <si>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882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</si>
  <si>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810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</si>
  <si>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918</t>
    </r>
  </si>
  <si>
    <r>
      <rPr>
        <b/>
        <sz val="14"/>
        <color indexed="10"/>
        <rFont val="Cambria"/>
        <family val="1"/>
      </rPr>
      <t>96</t>
    </r>
    <r>
      <rPr>
        <b/>
        <strike/>
        <sz val="14"/>
        <rFont val="Cambria"/>
        <family val="1"/>
      </rPr>
      <t xml:space="preserve">
828</t>
    </r>
  </si>
  <si>
    <t>Первая лицензия: 100% стоимости согласно прейскуранта,
Дополнительная лицензия:  50% стоимости согласно прейскуранта</t>
  </si>
  <si>
    <t xml:space="preserve">  </t>
  </si>
  <si>
    <r>
      <rPr>
        <sz val="12"/>
        <rFont val="Cambria"/>
        <family val="1"/>
      </rPr>
      <t xml:space="preserve">Справочник готовых ответов - </t>
    </r>
    <r>
      <rPr>
        <b/>
        <sz val="12"/>
        <rFont val="Cambria"/>
        <family val="1"/>
      </rPr>
      <t>Бухгалтерский Умный Модуль.</t>
    </r>
    <r>
      <rPr>
        <sz val="12"/>
        <rFont val="Cambria"/>
        <family val="1"/>
      </rPr>
      <t xml:space="preserve">                                                                                              Содержит базу компетентных ответов на самые востребованные вопросы бухгалтера.                                       </t>
    </r>
    <r>
      <rPr>
        <b/>
        <sz val="12"/>
        <rFont val="Cambria"/>
        <family val="1"/>
      </rPr>
      <t>БУМ</t>
    </r>
    <r>
      <rPr>
        <sz val="12"/>
        <rFont val="Cambria"/>
        <family val="1"/>
      </rPr>
      <t xml:space="preserve"> анализирует наиболее значимые для бухгалтера источники информации – базы экспертов, налоговой, конференции, а также форумы. </t>
    </r>
  </si>
  <si>
    <t>Лицензия* за 1 месяц</t>
  </si>
  <si>
    <r>
      <rPr>
        <b/>
        <sz val="15"/>
        <color indexed="10"/>
        <rFont val="Cambria"/>
        <family val="1"/>
      </rPr>
      <t>70</t>
    </r>
    <r>
      <rPr>
        <b/>
        <sz val="15"/>
        <rFont val="Cambria"/>
        <family val="1"/>
      </rPr>
      <t xml:space="preserve">
</t>
    </r>
    <r>
      <rPr>
        <b/>
        <strike/>
        <sz val="15"/>
        <rFont val="Cambria"/>
        <family val="1"/>
      </rPr>
      <t>199</t>
    </r>
  </si>
  <si>
    <t>Специальные предложения для БИЗНЕСА</t>
  </si>
  <si>
    <t xml:space="preserve">
ПРЕМІУМ+VERDICTUM+БУМ
</t>
  </si>
  <si>
    <t xml:space="preserve">
ЮристПРОФ+VERDICTUM
</t>
  </si>
  <si>
    <r>
      <t xml:space="preserve">1200
</t>
    </r>
    <r>
      <rPr>
        <b/>
        <strike/>
        <sz val="14"/>
        <rFont val="Cambria"/>
        <family val="1"/>
      </rPr>
      <t>1606</t>
    </r>
  </si>
  <si>
    <r>
      <t xml:space="preserve">1285
</t>
    </r>
    <r>
      <rPr>
        <b/>
        <strike/>
        <sz val="14"/>
        <rFont val="Cambria"/>
        <family val="1"/>
      </rPr>
      <t>1714</t>
    </r>
  </si>
  <si>
    <r>
      <t xml:space="preserve">1430
</t>
    </r>
    <r>
      <rPr>
        <b/>
        <strike/>
        <sz val="14"/>
        <rFont val="Cambria"/>
        <family val="1"/>
      </rPr>
      <t>1912</t>
    </r>
  </si>
  <si>
    <r>
      <t xml:space="preserve">2390
</t>
    </r>
    <r>
      <rPr>
        <b/>
        <strike/>
        <sz val="14"/>
        <rFont val="Cambria"/>
        <family val="1"/>
      </rPr>
      <t>3190</t>
    </r>
  </si>
  <si>
    <r>
      <t xml:space="preserve">3330
</t>
    </r>
    <r>
      <rPr>
        <b/>
        <strike/>
        <sz val="14"/>
        <rFont val="Cambria"/>
        <family val="1"/>
      </rPr>
      <t>4444</t>
    </r>
  </si>
  <si>
    <t xml:space="preserve">
ГоловнийБухгалтер+БУМ
</t>
  </si>
  <si>
    <r>
      <t xml:space="preserve">930
</t>
    </r>
    <r>
      <rPr>
        <b/>
        <strike/>
        <sz val="14"/>
        <rFont val="Cambria"/>
        <family val="1"/>
      </rPr>
      <t>1230</t>
    </r>
  </si>
  <si>
    <r>
      <t xml:space="preserve">1015
</t>
    </r>
    <r>
      <rPr>
        <b/>
        <strike/>
        <sz val="14"/>
        <rFont val="Cambria"/>
        <family val="1"/>
      </rPr>
      <t>1356</t>
    </r>
  </si>
  <si>
    <r>
      <t xml:space="preserve">1150
</t>
    </r>
    <r>
      <rPr>
        <b/>
        <strike/>
        <sz val="14"/>
        <rFont val="Cambria"/>
        <family val="1"/>
      </rPr>
      <t>1536</t>
    </r>
  </si>
  <si>
    <r>
      <t xml:space="preserve">1785
</t>
    </r>
    <r>
      <rPr>
        <b/>
        <strike/>
        <sz val="14"/>
        <rFont val="Cambria"/>
        <family val="1"/>
      </rPr>
      <t>2382</t>
    </r>
  </si>
  <si>
    <r>
      <t xml:space="preserve">300
</t>
    </r>
    <r>
      <rPr>
        <b/>
        <strike/>
        <sz val="14"/>
        <rFont val="Cambria"/>
        <family val="1"/>
      </rPr>
      <t>400</t>
    </r>
  </si>
  <si>
    <r>
      <t xml:space="preserve">313
</t>
    </r>
    <r>
      <rPr>
        <b/>
        <strike/>
        <sz val="14"/>
        <rFont val="Cambria"/>
        <family val="1"/>
      </rPr>
      <t>418</t>
    </r>
  </si>
  <si>
    <r>
      <t xml:space="preserve">340
</t>
    </r>
    <r>
      <rPr>
        <b/>
        <strike/>
        <sz val="14"/>
        <rFont val="Cambria"/>
        <family val="1"/>
      </rPr>
      <t>454</t>
    </r>
  </si>
  <si>
    <t>АКЦИЯ «Знать, чтобы действовать»</t>
  </si>
  <si>
    <t>Условия действуют c 12.05.2014 по 30.05.2014 г.</t>
  </si>
</sst>
</file>

<file path=xl/styles.xml><?xml version="1.0" encoding="utf-8"?>
<styleSheet xmlns="http://schemas.openxmlformats.org/spreadsheetml/2006/main">
  <numFmts count="1">
    <numFmt numFmtId="165" formatCode="#,##0\ &quot;грн.&quot;;[Red]\-#,##0\ &quot;грн.&quot;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i/>
      <sz val="12"/>
      <color indexed="8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6"/>
      <color indexed="10"/>
      <name val="Arial Cyr"/>
      <family val="2"/>
    </font>
    <font>
      <b/>
      <sz val="14.5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Cambria"/>
      <family val="1"/>
    </font>
    <font>
      <sz val="9"/>
      <name val="Cambria"/>
      <family val="1"/>
    </font>
    <font>
      <sz val="8"/>
      <name val="Arial Cyr"/>
      <family val="2"/>
    </font>
    <font>
      <sz val="8"/>
      <color indexed="18"/>
      <name val="Arial Cyr"/>
      <family val="2"/>
    </font>
    <font>
      <sz val="8"/>
      <color indexed="10"/>
      <name val="Arial Cyr"/>
      <family val="2"/>
    </font>
    <font>
      <b/>
      <sz val="10"/>
      <name val="Arial Cyr"/>
      <family val="2"/>
    </font>
    <font>
      <b/>
      <sz val="10"/>
      <color indexed="18"/>
      <name val="Arial Cyr"/>
      <family val="2"/>
    </font>
    <font>
      <b/>
      <sz val="10"/>
      <color indexed="17"/>
      <name val="Arial Cyr"/>
      <family val="2"/>
    </font>
    <font>
      <i/>
      <sz val="10"/>
      <name val="Arial Cyr"/>
      <family val="2"/>
    </font>
    <font>
      <i/>
      <sz val="10"/>
      <color indexed="18"/>
      <name val="Arial Cyr"/>
      <family val="2"/>
    </font>
    <font>
      <sz val="8"/>
      <color indexed="22"/>
      <name val="Arial Cyr"/>
      <family val="2"/>
    </font>
    <font>
      <i/>
      <sz val="10"/>
      <color indexed="10"/>
      <name val="Arial Cyr"/>
      <family val="2"/>
    </font>
    <font>
      <sz val="8"/>
      <color indexed="62"/>
      <name val="Arial Cyr"/>
      <family val="2"/>
    </font>
    <font>
      <b/>
      <sz val="8"/>
      <color indexed="22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Arial Cyr"/>
      <family val="2"/>
    </font>
    <font>
      <b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6"/>
      <color indexed="10"/>
      <name val="Cambria"/>
      <family val="1"/>
    </font>
    <font>
      <b/>
      <sz val="16"/>
      <color indexed="18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9"/>
      <color indexed="61"/>
      <name val="Times New Roman"/>
      <family val="1"/>
    </font>
    <font>
      <b/>
      <sz val="10"/>
      <color indexed="61"/>
      <name val="Times New Roman"/>
      <family val="1"/>
    </font>
    <font>
      <sz val="9"/>
      <color indexed="61"/>
      <name val="Times New Roman"/>
      <family val="1"/>
    </font>
    <font>
      <b/>
      <sz val="12"/>
      <color indexed="61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6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trike/>
      <sz val="14"/>
      <name val="Cambria"/>
      <family val="1"/>
    </font>
    <font>
      <b/>
      <sz val="12"/>
      <name val="Cambria"/>
      <family val="1"/>
    </font>
    <font>
      <b/>
      <sz val="25"/>
      <name val="Cambria"/>
      <family val="1"/>
    </font>
    <font>
      <b/>
      <sz val="15"/>
      <name val="Cambria"/>
      <family val="1"/>
    </font>
    <font>
      <i/>
      <sz val="12"/>
      <name val="Cambria"/>
      <family val="1"/>
    </font>
    <font>
      <b/>
      <strike/>
      <sz val="15"/>
      <name val="Cambria"/>
      <family val="1"/>
    </font>
    <font>
      <b/>
      <i/>
      <strike/>
      <sz val="10"/>
      <name val="Cambria"/>
      <family val="1"/>
    </font>
    <font>
      <b/>
      <i/>
      <sz val="10"/>
      <name val="Cambria"/>
      <family val="1"/>
    </font>
    <font>
      <b/>
      <sz val="15"/>
      <color indexed="10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3" tint="0.5999900102615356"/>
      <name val="Times New Roman"/>
      <family val="1"/>
    </font>
    <font>
      <sz val="12"/>
      <color theme="3" tint="0.5999900102615356"/>
      <name val="Times New Roman"/>
      <family val="1"/>
    </font>
    <font>
      <i/>
      <sz val="10"/>
      <color theme="1"/>
      <name val="Cambria"/>
      <family val="1"/>
    </font>
    <font>
      <b/>
      <sz val="12"/>
      <color theme="1"/>
      <name val="Cambria"/>
      <family val="1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i/>
      <sz val="10"/>
      <color rgb="FFFF0000"/>
      <name val="Cambria"/>
      <family val="1"/>
    </font>
    <font>
      <b/>
      <i/>
      <strike/>
      <sz val="10"/>
      <color theme="1"/>
      <name val="Cambria"/>
      <family val="1"/>
    </font>
    <font>
      <b/>
      <sz val="10"/>
      <color rgb="FFFF0000"/>
      <name val="Cambria"/>
      <family val="1"/>
    </font>
    <font>
      <b/>
      <i/>
      <strike/>
      <sz val="10"/>
      <color rgb="FFFF0000"/>
      <name val="Cambria"/>
      <family val="1"/>
    </font>
    <font>
      <sz val="12"/>
      <color theme="1"/>
      <name val="Cambria"/>
      <family val="1"/>
    </font>
    <font>
      <b/>
      <sz val="14"/>
      <color rgb="FFFF0000"/>
      <name val="Cambria"/>
      <family val="1"/>
    </font>
    <font>
      <b/>
      <sz val="25"/>
      <color rgb="FF0070C0"/>
      <name val="Cambria"/>
      <family val="1"/>
    </font>
    <font>
      <b/>
      <sz val="12"/>
      <color rgb="FFFF0000"/>
      <name val="Times New Roman"/>
      <family val="1"/>
    </font>
    <font>
      <b/>
      <sz val="20"/>
      <color rgb="FFFF0000"/>
      <name val="Cambria"/>
      <family val="1"/>
    </font>
    <font>
      <b/>
      <sz val="16"/>
      <color rgb="FFFF0000"/>
      <name val="Cambria"/>
      <family val="1"/>
    </font>
    <font>
      <b/>
      <sz val="18"/>
      <color rgb="FFFF0000"/>
      <name val="Cambria"/>
      <family val="1"/>
    </font>
    <font>
      <b/>
      <sz val="25"/>
      <color rgb="FFFF0000"/>
      <name val="Cambria"/>
      <family val="1"/>
    </font>
    <font>
      <b/>
      <sz val="16"/>
      <color theme="1"/>
      <name val="Cambria"/>
      <family val="1"/>
    </font>
    <font>
      <b/>
      <sz val="30"/>
      <color rgb="FF0070C0"/>
      <name val="Cambria"/>
      <family val="1"/>
    </font>
    <font>
      <b/>
      <i/>
      <sz val="11"/>
      <color rgb="FFFF0000"/>
      <name val="Cambria"/>
      <family val="1"/>
    </font>
    <font>
      <b/>
      <sz val="20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 applyBorder="1" applyAlignment="1">
      <alignment/>
    </xf>
    <xf numFmtId="0" fontId="2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65" fontId="23" fillId="0" borderId="0" xfId="0" applyNumberFormat="1" applyFont="1" applyAlignment="1">
      <alignment horizontal="left" vertical="center" wrapText="1" shrinkToFit="1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65" fontId="26" fillId="0" borderId="0" xfId="0" applyNumberFormat="1" applyFont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165" fontId="26" fillId="0" borderId="0" xfId="0" applyNumberFormat="1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 shrinkToFit="1"/>
    </xf>
    <xf numFmtId="165" fontId="23" fillId="0" borderId="0" xfId="0" applyNumberFormat="1" applyFont="1" applyFill="1" applyBorder="1" applyAlignment="1">
      <alignment horizontal="left" vertical="center" wrapText="1" shrinkToFit="1"/>
    </xf>
    <xf numFmtId="0" fontId="21" fillId="2" borderId="2" xfId="0" applyFont="1" applyFill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 shrinkToFit="1"/>
    </xf>
    <xf numFmtId="0" fontId="30" fillId="0" borderId="2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1" fillId="0" borderId="0" xfId="0" applyFont="1" applyFill="1" applyAlignment="1">
      <alignment horizontal="left" vertical="center" wrapText="1" shrinkToFit="1"/>
    </xf>
    <xf numFmtId="0" fontId="22" fillId="0" borderId="0" xfId="0" applyFont="1" applyFill="1" applyAlignment="1">
      <alignment horizontal="left" vertical="center" wrapText="1" shrinkToFit="1"/>
    </xf>
    <xf numFmtId="0" fontId="29" fillId="0" borderId="0" xfId="0" applyFont="1" applyFill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 wrapText="1" shrinkToFit="1"/>
    </xf>
    <xf numFmtId="0" fontId="22" fillId="0" borderId="2" xfId="0" applyFont="1" applyBorder="1" applyAlignment="1">
      <alignment horizontal="left" vertical="center" wrapText="1" shrinkToFit="1"/>
    </xf>
    <xf numFmtId="0" fontId="22" fillId="2" borderId="2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 wrapText="1" shrinkToFit="1"/>
    </xf>
    <xf numFmtId="0" fontId="23" fillId="0" borderId="0" xfId="0" applyFont="1" applyFill="1" applyAlignment="1">
      <alignment horizontal="left" vertical="center" wrapText="1" shrinkToFit="1"/>
    </xf>
    <xf numFmtId="0" fontId="22" fillId="0" borderId="0" xfId="0" applyFont="1" applyFill="1" applyBorder="1" applyAlignment="1">
      <alignment horizontal="left" vertical="center" wrapText="1" shrinkToFit="1"/>
    </xf>
    <xf numFmtId="0" fontId="31" fillId="2" borderId="2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 vertical="center" wrapText="1" shrinkToFit="1"/>
    </xf>
    <xf numFmtId="0" fontId="29" fillId="0" borderId="0" xfId="0" applyFont="1" applyAlignment="1">
      <alignment vertical="center"/>
    </xf>
    <xf numFmtId="0" fontId="23" fillId="0" borderId="2" xfId="0" applyFont="1" applyBorder="1" applyAlignment="1">
      <alignment horizontal="left" vertical="center" wrapText="1" shrinkToFit="1"/>
    </xf>
    <xf numFmtId="0" fontId="22" fillId="0" borderId="2" xfId="0" applyFont="1" applyFill="1" applyBorder="1" applyAlignment="1">
      <alignment horizontal="left" vertical="center" wrapText="1" shrinkToFit="1"/>
    </xf>
    <xf numFmtId="0" fontId="23" fillId="3" borderId="1" xfId="0" applyFont="1" applyFill="1" applyBorder="1" applyAlignment="1">
      <alignment horizontal="left" vertical="center" wrapText="1" shrinkToFit="1"/>
    </xf>
    <xf numFmtId="0" fontId="37" fillId="3" borderId="1" xfId="0" applyFont="1" applyFill="1" applyBorder="1" applyAlignment="1">
      <alignment vertical="center" textRotation="90" wrapText="1" shrinkToFit="1"/>
    </xf>
    <xf numFmtId="0" fontId="34" fillId="2" borderId="2" xfId="0" applyFont="1" applyFill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 shrinkToFit="1"/>
    </xf>
    <xf numFmtId="0" fontId="21" fillId="0" borderId="3" xfId="0" applyFont="1" applyBorder="1" applyAlignment="1">
      <alignment vertical="center" wrapText="1" shrinkToFit="1"/>
    </xf>
    <xf numFmtId="0" fontId="21" fillId="0" borderId="3" xfId="0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horizontal="left" vertical="center" wrapText="1" shrinkToFit="1"/>
    </xf>
    <xf numFmtId="0" fontId="23" fillId="3" borderId="2" xfId="0" applyFont="1" applyFill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left" vertical="center" wrapText="1" shrinkToFit="1"/>
    </xf>
    <xf numFmtId="0" fontId="32" fillId="4" borderId="1" xfId="0" applyFont="1" applyFill="1" applyBorder="1" applyAlignment="1">
      <alignment vertical="center" textRotation="90" wrapText="1" shrinkToFit="1"/>
    </xf>
    <xf numFmtId="0" fontId="21" fillId="2" borderId="1" xfId="0" applyFont="1" applyFill="1" applyBorder="1" applyAlignment="1">
      <alignment horizontal="left" vertical="center" wrapText="1" shrinkToFit="1"/>
    </xf>
    <xf numFmtId="0" fontId="37" fillId="5" borderId="1" xfId="0" applyFont="1" applyFill="1" applyBorder="1" applyAlignment="1">
      <alignment vertical="center" textRotation="90" wrapText="1" shrinkToFit="1"/>
    </xf>
    <xf numFmtId="0" fontId="35" fillId="6" borderId="1" xfId="0" applyFont="1" applyFill="1" applyBorder="1" applyAlignment="1">
      <alignment vertical="center"/>
    </xf>
    <xf numFmtId="0" fontId="36" fillId="6" borderId="1" xfId="0" applyFont="1" applyFill="1" applyBorder="1" applyAlignment="1">
      <alignment horizontal="left" vertical="center" wrapText="1" shrinkToFit="1"/>
    </xf>
    <xf numFmtId="0" fontId="35" fillId="6" borderId="4" xfId="0" applyFont="1" applyFill="1" applyBorder="1" applyAlignment="1">
      <alignment horizontal="center" vertical="center" wrapText="1" shrinkToFit="1"/>
    </xf>
    <xf numFmtId="0" fontId="36" fillId="6" borderId="5" xfId="0" applyFont="1" applyFill="1" applyBorder="1" applyAlignment="1">
      <alignment horizontal="left" vertical="center" wrapText="1" shrinkToFit="1"/>
    </xf>
    <xf numFmtId="0" fontId="35" fillId="6" borderId="4" xfId="0" applyFont="1" applyFill="1" applyBorder="1" applyAlignment="1">
      <alignment horizontal="left" vertical="center" wrapText="1" shrinkToFit="1"/>
    </xf>
    <xf numFmtId="0" fontId="37" fillId="6" borderId="5" xfId="0" applyFont="1" applyFill="1" applyBorder="1" applyAlignment="1">
      <alignment horizontal="left" vertical="center" wrapText="1" shrinkToFit="1"/>
    </xf>
    <xf numFmtId="0" fontId="35" fillId="6" borderId="1" xfId="0" applyFont="1" applyFill="1" applyBorder="1" applyAlignment="1">
      <alignment horizontal="left" vertical="center" wrapText="1" shrinkToFit="1"/>
    </xf>
    <xf numFmtId="0" fontId="35" fillId="0" borderId="1" xfId="0" applyFont="1" applyFill="1" applyBorder="1" applyAlignment="1">
      <alignment horizontal="left" vertical="center" wrapText="1" shrinkToFit="1"/>
    </xf>
    <xf numFmtId="49" fontId="6" fillId="0" borderId="6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43" fillId="7" borderId="1" xfId="0" applyFont="1" applyFill="1" applyBorder="1"/>
    <xf numFmtId="0" fontId="43" fillId="0" borderId="0" xfId="0" applyFont="1"/>
    <xf numFmtId="0" fontId="44" fillId="7" borderId="1" xfId="0" applyFont="1" applyFill="1" applyBorder="1" applyAlignment="1">
      <alignment horizontal="center"/>
    </xf>
    <xf numFmtId="0" fontId="43" fillId="7" borderId="1" xfId="0" applyFont="1" applyFill="1" applyBorder="1" applyAlignment="1">
      <alignment vertical="center" wrapText="1"/>
    </xf>
    <xf numFmtId="0" fontId="45" fillId="7" borderId="1" xfId="0" applyFont="1" applyFill="1" applyBorder="1" applyAlignment="1">
      <alignment horizontal="center"/>
    </xf>
    <xf numFmtId="0" fontId="46" fillId="7" borderId="1" xfId="0" applyFont="1" applyFill="1" applyBorder="1"/>
    <xf numFmtId="0" fontId="43" fillId="8" borderId="1" xfId="0" applyFont="1" applyFill="1" applyBorder="1" applyAlignment="1">
      <alignment vertical="center" wrapText="1"/>
    </xf>
    <xf numFmtId="0" fontId="43" fillId="8" borderId="1" xfId="0" applyFont="1" applyFill="1" applyBorder="1" applyAlignment="1">
      <alignment/>
    </xf>
    <xf numFmtId="0" fontId="43" fillId="8" borderId="1" xfId="0" applyFont="1" applyFill="1" applyBorder="1"/>
    <xf numFmtId="0" fontId="43" fillId="8" borderId="1" xfId="0" applyFont="1" applyFill="1" applyBorder="1" applyAlignment="1">
      <alignment horizontal="center"/>
    </xf>
    <xf numFmtId="0" fontId="43" fillId="9" borderId="1" xfId="0" applyFont="1" applyFill="1" applyBorder="1" applyAlignment="1">
      <alignment horizontal="center"/>
    </xf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8" fillId="7" borderId="1" xfId="0" applyFont="1" applyFill="1" applyBorder="1" applyAlignment="1">
      <alignment/>
    </xf>
    <xf numFmtId="0" fontId="47" fillId="7" borderId="1" xfId="0" applyFont="1" applyFill="1" applyBorder="1"/>
    <xf numFmtId="0" fontId="47" fillId="0" borderId="0" xfId="0" applyFont="1"/>
    <xf numFmtId="0" fontId="51" fillId="7" borderId="1" xfId="0" applyFont="1" applyFill="1" applyBorder="1" applyAlignment="1">
      <alignment horizontal="center"/>
    </xf>
    <xf numFmtId="0" fontId="47" fillId="7" borderId="1" xfId="0" applyFont="1" applyFill="1" applyBorder="1" applyAlignment="1">
      <alignment vertical="center" wrapText="1"/>
    </xf>
    <xf numFmtId="0" fontId="52" fillId="7" borderId="1" xfId="0" applyFont="1" applyFill="1" applyBorder="1" applyAlignment="1">
      <alignment horizontal="center"/>
    </xf>
    <xf numFmtId="0" fontId="48" fillId="7" borderId="1" xfId="0" applyFont="1" applyFill="1" applyBorder="1"/>
    <xf numFmtId="0" fontId="53" fillId="0" borderId="1" xfId="0" applyFont="1" applyBorder="1" applyAlignment="1">
      <alignment horizontal="center"/>
    </xf>
    <xf numFmtId="0" fontId="47" fillId="7" borderId="8" xfId="0" applyFont="1" applyFill="1" applyBorder="1"/>
    <xf numFmtId="0" fontId="47" fillId="7" borderId="8" xfId="0" applyFont="1" applyFill="1" applyBorder="1" applyAlignment="1">
      <alignment/>
    </xf>
    <xf numFmtId="0" fontId="49" fillId="7" borderId="8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0" fontId="43" fillId="0" borderId="0" xfId="0" applyFont="1" applyBorder="1"/>
    <xf numFmtId="0" fontId="43" fillId="9" borderId="9" xfId="0" applyFont="1" applyFill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7" borderId="8" xfId="0" applyFont="1" applyFill="1" applyBorder="1"/>
    <xf numFmtId="0" fontId="43" fillId="7" borderId="8" xfId="0" applyFont="1" applyFill="1" applyBorder="1" applyAlignment="1">
      <alignment/>
    </xf>
    <xf numFmtId="0" fontId="16" fillId="7" borderId="8" xfId="0" applyFont="1" applyFill="1" applyBorder="1" applyAlignment="1">
      <alignment/>
    </xf>
    <xf numFmtId="0" fontId="17" fillId="7" borderId="8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9" xfId="0" applyFont="1" applyBorder="1" applyAlignment="1">
      <alignment horizontal="center" vertical="center" wrapText="1"/>
    </xf>
    <xf numFmtId="0" fontId="54" fillId="0" borderId="0" xfId="0" applyFont="1"/>
    <xf numFmtId="0" fontId="55" fillId="7" borderId="8" xfId="0" applyFont="1" applyFill="1" applyBorder="1" applyAlignment="1">
      <alignment/>
    </xf>
    <xf numFmtId="0" fontId="56" fillId="7" borderId="1" xfId="0" applyFont="1" applyFill="1" applyBorder="1" applyAlignment="1">
      <alignment horizontal="center"/>
    </xf>
    <xf numFmtId="0" fontId="55" fillId="7" borderId="1" xfId="0" applyFont="1" applyFill="1" applyBorder="1" applyAlignment="1">
      <alignment horizontal="center"/>
    </xf>
    <xf numFmtId="0" fontId="54" fillId="8" borderId="1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8" fillId="7" borderId="8" xfId="0" applyFont="1" applyFill="1" applyBorder="1" applyAlignment="1">
      <alignment/>
    </xf>
    <xf numFmtId="0" fontId="54" fillId="7" borderId="1" xfId="0" applyFont="1" applyFill="1" applyBorder="1" applyAlignment="1">
      <alignment horizontal="center"/>
    </xf>
    <xf numFmtId="0" fontId="58" fillId="7" borderId="1" xfId="0" applyFont="1" applyFill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5" fillId="7" borderId="10" xfId="0" applyFont="1" applyFill="1" applyBorder="1" applyAlignment="1">
      <alignment/>
    </xf>
    <xf numFmtId="0" fontId="56" fillId="7" borderId="11" xfId="0" applyFont="1" applyFill="1" applyBorder="1" applyAlignment="1">
      <alignment horizontal="center"/>
    </xf>
    <xf numFmtId="0" fontId="55" fillId="7" borderId="11" xfId="0" applyFont="1" applyFill="1" applyBorder="1" applyAlignment="1">
      <alignment horizontal="center"/>
    </xf>
    <xf numFmtId="0" fontId="54" fillId="8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8" fillId="7" borderId="10" xfId="0" applyFont="1" applyFill="1" applyBorder="1" applyAlignment="1">
      <alignment/>
    </xf>
    <xf numFmtId="0" fontId="54" fillId="7" borderId="11" xfId="0" applyFont="1" applyFill="1" applyBorder="1" applyAlignment="1">
      <alignment horizontal="center"/>
    </xf>
    <xf numFmtId="0" fontId="58" fillId="7" borderId="11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1" fontId="59" fillId="0" borderId="1" xfId="0" applyNumberFormat="1" applyFont="1" applyBorder="1" applyAlignment="1">
      <alignment horizontal="center"/>
    </xf>
    <xf numFmtId="1" fontId="54" fillId="8" borderId="1" xfId="0" applyNumberFormat="1" applyFont="1" applyFill="1" applyBorder="1" applyAlignment="1">
      <alignment horizontal="center"/>
    </xf>
    <xf numFmtId="1" fontId="54" fillId="0" borderId="1" xfId="0" applyNumberFormat="1" applyFont="1" applyBorder="1" applyAlignment="1">
      <alignment horizontal="center"/>
    </xf>
    <xf numFmtId="1" fontId="54" fillId="0" borderId="9" xfId="0" applyNumberFormat="1" applyFont="1" applyBorder="1" applyAlignment="1">
      <alignment horizontal="center"/>
    </xf>
    <xf numFmtId="0" fontId="48" fillId="7" borderId="3" xfId="0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wrapText="1"/>
    </xf>
    <xf numFmtId="1" fontId="55" fillId="7" borderId="1" xfId="0" applyNumberFormat="1" applyFont="1" applyFill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46" fillId="8" borderId="1" xfId="0" applyFont="1" applyFill="1" applyBorder="1" applyAlignment="1">
      <alignment horizontal="center"/>
    </xf>
    <xf numFmtId="0" fontId="58" fillId="8" borderId="1" xfId="0" applyFont="1" applyFill="1" applyBorder="1" applyAlignment="1">
      <alignment horizontal="center"/>
    </xf>
    <xf numFmtId="0" fontId="58" fillId="8" borderId="11" xfId="0" applyFont="1" applyFill="1" applyBorder="1" applyAlignment="1">
      <alignment horizontal="center"/>
    </xf>
    <xf numFmtId="1" fontId="58" fillId="0" borderId="1" xfId="0" applyNumberFormat="1" applyFont="1" applyBorder="1" applyAlignment="1">
      <alignment horizontal="center"/>
    </xf>
    <xf numFmtId="1" fontId="43" fillId="9" borderId="1" xfId="0" applyNumberFormat="1" applyFont="1" applyFill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75" fillId="0" borderId="1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1" fillId="0" borderId="1" xfId="0" applyFont="1" applyBorder="1" applyAlignment="1">
      <alignment horizontal="center" vertical="center" wrapText="1"/>
    </xf>
    <xf numFmtId="4" fontId="60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wrapText="1"/>
    </xf>
    <xf numFmtId="0" fontId="43" fillId="0" borderId="1" xfId="0" applyFont="1" applyBorder="1" applyAlignment="1">
      <alignment horizontal="center" wrapText="1"/>
    </xf>
    <xf numFmtId="0" fontId="54" fillId="0" borderId="0" xfId="0" applyFont="1" applyBorder="1"/>
    <xf numFmtId="0" fontId="46" fillId="0" borderId="0" xfId="0" applyFont="1"/>
    <xf numFmtId="0" fontId="76" fillId="0" borderId="5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 wrapText="1"/>
    </xf>
    <xf numFmtId="2" fontId="43" fillId="0" borderId="1" xfId="0" applyNumberFormat="1" applyFont="1" applyBorder="1" applyAlignment="1">
      <alignment horizontal="center"/>
    </xf>
    <xf numFmtId="2" fontId="43" fillId="0" borderId="1" xfId="0" applyNumberFormat="1" applyFont="1" applyBorder="1" applyAlignment="1">
      <alignment horizontal="center" vertical="center"/>
    </xf>
    <xf numFmtId="4" fontId="64" fillId="0" borderId="1" xfId="0" applyNumberFormat="1" applyFont="1" applyBorder="1" applyAlignment="1">
      <alignment horizontal="center" wrapText="1"/>
    </xf>
    <xf numFmtId="4" fontId="60" fillId="0" borderId="1" xfId="0" applyNumberFormat="1" applyFont="1" applyBorder="1" applyAlignment="1">
      <alignment vertical="center" wrapText="1"/>
    </xf>
    <xf numFmtId="0" fontId="61" fillId="10" borderId="1" xfId="0" applyFont="1" applyFill="1" applyBorder="1" applyAlignment="1">
      <alignment horizontal="center" vertical="center" wrapText="1"/>
    </xf>
    <xf numFmtId="4" fontId="60" fillId="10" borderId="1" xfId="0" applyNumberFormat="1" applyFont="1" applyFill="1" applyBorder="1" applyAlignment="1">
      <alignment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top" wrapText="1"/>
    </xf>
    <xf numFmtId="4" fontId="60" fillId="11" borderId="1" xfId="0" applyNumberFormat="1" applyFont="1" applyFill="1" applyBorder="1" applyAlignment="1">
      <alignment vertical="center" wrapText="1"/>
    </xf>
    <xf numFmtId="4" fontId="77" fillId="12" borderId="1" xfId="0" applyNumberFormat="1" applyFont="1" applyFill="1" applyBorder="1" applyAlignment="1">
      <alignment vertical="center" wrapText="1"/>
    </xf>
    <xf numFmtId="0" fontId="78" fillId="7" borderId="1" xfId="0" applyFont="1" applyFill="1" applyBorder="1" applyAlignment="1">
      <alignment horizontal="center"/>
    </xf>
    <xf numFmtId="0" fontId="79" fillId="7" borderId="1" xfId="0" applyFont="1" applyFill="1" applyBorder="1" applyAlignment="1">
      <alignment wrapText="1"/>
    </xf>
    <xf numFmtId="0" fontId="79" fillId="7" borderId="1" xfId="0" applyFont="1" applyFill="1" applyBorder="1"/>
    <xf numFmtId="1" fontId="78" fillId="7" borderId="1" xfId="0" applyNumberFormat="1" applyFont="1" applyFill="1" applyBorder="1" applyAlignment="1">
      <alignment horizontal="center"/>
    </xf>
    <xf numFmtId="0" fontId="78" fillId="7" borderId="1" xfId="0" applyFont="1" applyFill="1" applyBorder="1"/>
    <xf numFmtId="0" fontId="43" fillId="7" borderId="3" xfId="0" applyFont="1" applyFill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/>
    </xf>
    <xf numFmtId="1" fontId="43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" fontId="80" fillId="0" borderId="0" xfId="0" applyNumberFormat="1" applyFont="1" applyFill="1" applyBorder="1" applyAlignment="1">
      <alignment horizontal="center" vertical="center" wrapText="1"/>
    </xf>
    <xf numFmtId="1" fontId="14" fillId="13" borderId="0" xfId="0" applyNumberFormat="1" applyFont="1" applyFill="1" applyBorder="1" applyAlignment="1">
      <alignment horizontal="center" vertical="center"/>
    </xf>
    <xf numFmtId="0" fontId="80" fillId="0" borderId="2" xfId="0" applyFont="1" applyBorder="1" applyAlignment="1" quotePrefix="1">
      <alignment horizontal="right" vertical="center" wrapText="1"/>
    </xf>
    <xf numFmtId="0" fontId="80" fillId="0" borderId="0" xfId="0" applyFont="1" applyBorder="1" applyAlignment="1" quotePrefix="1">
      <alignment horizontal="right" vertical="center" wrapText="1"/>
    </xf>
    <xf numFmtId="0" fontId="81" fillId="0" borderId="0" xfId="0" applyFont="1" applyBorder="1" applyAlignment="1">
      <alignment horizontal="center" vertical="center" wrapText="1"/>
    </xf>
    <xf numFmtId="1" fontId="82" fillId="14" borderId="1" xfId="0" applyNumberFormat="1" applyFont="1" applyFill="1" applyBorder="1" applyAlignment="1">
      <alignment horizontal="center" vertical="center" wrapText="1"/>
    </xf>
    <xf numFmtId="0" fontId="80" fillId="14" borderId="1" xfId="0" applyFont="1" applyFill="1" applyBorder="1" applyAlignment="1" quotePrefix="1">
      <alignment vertical="center" wrapText="1"/>
    </xf>
    <xf numFmtId="0" fontId="2" fillId="0" borderId="1" xfId="0" applyFont="1" applyBorder="1" applyAlignment="1">
      <alignment horizontal="center" vertical="center"/>
    </xf>
    <xf numFmtId="1" fontId="83" fillId="1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84" fillId="13" borderId="0" xfId="0" applyFont="1" applyFill="1" applyBorder="1" applyAlignment="1" quotePrefix="1">
      <alignment horizontal="right" vertical="center" wrapText="1"/>
    </xf>
    <xf numFmtId="1" fontId="82" fillId="13" borderId="0" xfId="0" applyNumberFormat="1" applyFont="1" applyFill="1" applyBorder="1" applyAlignment="1">
      <alignment horizontal="center" vertical="center" wrapText="1"/>
    </xf>
    <xf numFmtId="1" fontId="82" fillId="13" borderId="0" xfId="0" applyNumberFormat="1" applyFont="1" applyFill="1" applyBorder="1" applyAlignment="1">
      <alignment horizontal="center" vertical="center"/>
    </xf>
    <xf numFmtId="1" fontId="82" fillId="13" borderId="1" xfId="0" applyNumberFormat="1" applyFont="1" applyFill="1" applyBorder="1" applyAlignment="1">
      <alignment horizontal="center" vertical="center"/>
    </xf>
    <xf numFmtId="1" fontId="85" fillId="13" borderId="0" xfId="0" applyNumberFormat="1" applyFont="1" applyFill="1" applyBorder="1" applyAlignment="1">
      <alignment horizontal="center" vertical="center"/>
    </xf>
    <xf numFmtId="1" fontId="66" fillId="0" borderId="1" xfId="0" applyNumberFormat="1" applyFont="1" applyBorder="1" applyAlignment="1">
      <alignment horizontal="center" vertical="center" wrapText="1"/>
    </xf>
    <xf numFmtId="1" fontId="66" fillId="0" borderId="7" xfId="0" applyNumberFormat="1" applyFont="1" applyBorder="1" applyAlignment="1">
      <alignment horizontal="center" vertical="center" wrapText="1"/>
    </xf>
    <xf numFmtId="1" fontId="86" fillId="13" borderId="1" xfId="0" applyNumberFormat="1" applyFont="1" applyFill="1" applyBorder="1" applyAlignment="1">
      <alignment horizontal="center" vertical="center" wrapText="1"/>
    </xf>
    <xf numFmtId="1" fontId="86" fillId="1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7" fillId="15" borderId="0" xfId="0" applyFont="1" applyFill="1" applyBorder="1" applyAlignment="1" quotePrefix="1">
      <alignment vertical="center" wrapText="1"/>
    </xf>
    <xf numFmtId="0" fontId="70" fillId="14" borderId="1" xfId="0" applyFont="1" applyFill="1" applyBorder="1" applyAlignment="1" quotePrefix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3" fillId="16" borderId="3" xfId="0" applyFont="1" applyFill="1" applyBorder="1" applyAlignment="1">
      <alignment horizontal="center"/>
    </xf>
    <xf numFmtId="0" fontId="68" fillId="13" borderId="14" xfId="0" applyFont="1" applyFill="1" applyBorder="1" applyAlignment="1">
      <alignment vertical="center" wrapText="1"/>
    </xf>
    <xf numFmtId="0" fontId="68" fillId="13" borderId="6" xfId="0" applyFont="1" applyFill="1" applyBorder="1" applyAlignment="1">
      <alignment vertical="center" wrapText="1"/>
    </xf>
    <xf numFmtId="0" fontId="68" fillId="13" borderId="2" xfId="0" applyFont="1" applyFill="1" applyBorder="1" applyAlignment="1">
      <alignment vertical="center" wrapText="1"/>
    </xf>
    <xf numFmtId="0" fontId="68" fillId="13" borderId="0" xfId="0" applyFont="1" applyFill="1" applyBorder="1" applyAlignment="1">
      <alignment vertical="center" wrapText="1"/>
    </xf>
    <xf numFmtId="0" fontId="84" fillId="13" borderId="15" xfId="0" applyFont="1" applyFill="1" applyBorder="1" applyAlignment="1" quotePrefix="1">
      <alignment horizontal="right" vertical="center" wrapText="1"/>
    </xf>
    <xf numFmtId="0" fontId="84" fillId="13" borderId="16" xfId="0" applyFont="1" applyFill="1" applyBorder="1" applyAlignment="1" quotePrefix="1">
      <alignment horizontal="right" vertical="center" wrapText="1"/>
    </xf>
    <xf numFmtId="1" fontId="88" fillId="13" borderId="2" xfId="0" applyNumberFormat="1" applyFont="1" applyFill="1" applyBorder="1" applyAlignment="1">
      <alignment horizontal="center" vertical="center" wrapText="1"/>
    </xf>
    <xf numFmtId="1" fontId="85" fillId="13" borderId="3" xfId="0" applyNumberFormat="1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/>
    </xf>
    <xf numFmtId="1" fontId="72" fillId="13" borderId="7" xfId="0" applyNumberFormat="1" applyFont="1" applyFill="1" applyBorder="1" applyAlignment="1">
      <alignment horizontal="center" vertical="center" wrapText="1"/>
    </xf>
    <xf numFmtId="1" fontId="73" fillId="13" borderId="7" xfId="0" applyNumberFormat="1" applyFont="1" applyFill="1" applyBorder="1" applyAlignment="1">
      <alignment horizontal="center" vertical="center"/>
    </xf>
    <xf numFmtId="1" fontId="72" fillId="13" borderId="1" xfId="0" applyNumberFormat="1" applyFont="1" applyFill="1" applyBorder="1" applyAlignment="1">
      <alignment horizontal="center" vertical="center" wrapText="1"/>
    </xf>
    <xf numFmtId="1" fontId="73" fillId="13" borderId="1" xfId="0" applyNumberFormat="1" applyFont="1" applyFill="1" applyBorder="1" applyAlignment="1">
      <alignment horizontal="center" vertical="center"/>
    </xf>
    <xf numFmtId="0" fontId="89" fillId="14" borderId="1" xfId="0" applyFont="1" applyFill="1" applyBorder="1" applyAlignment="1">
      <alignment horizontal="center" vertical="center" wrapText="1"/>
    </xf>
    <xf numFmtId="0" fontId="65" fillId="15" borderId="0" xfId="0" applyFont="1" applyFill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90" fillId="0" borderId="1" xfId="0" applyNumberFormat="1" applyFont="1" applyBorder="1" applyAlignment="1">
      <alignment horizontal="center" vertical="center" wrapText="1"/>
    </xf>
    <xf numFmtId="0" fontId="91" fillId="13" borderId="2" xfId="0" applyFont="1" applyFill="1" applyBorder="1" applyAlignment="1">
      <alignment horizontal="center" vertical="center" wrapText="1"/>
    </xf>
    <xf numFmtId="0" fontId="91" fillId="13" borderId="0" xfId="0" applyFont="1" applyFill="1" applyBorder="1" applyAlignment="1">
      <alignment horizontal="center" vertical="center" wrapText="1"/>
    </xf>
    <xf numFmtId="1" fontId="90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 textRotation="90" wrapText="1" shrinkToFit="1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7" borderId="20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8" borderId="22" xfId="0" applyFont="1" applyFill="1" applyBorder="1" applyAlignment="1">
      <alignment horizontal="center" vertical="center" wrapText="1"/>
    </xf>
    <xf numFmtId="0" fontId="43" fillId="8" borderId="13" xfId="0" applyFont="1" applyFill="1" applyBorder="1" applyAlignment="1">
      <alignment horizontal="center" vertical="center" wrapText="1"/>
    </xf>
    <xf numFmtId="0" fontId="43" fillId="8" borderId="23" xfId="0" applyFont="1" applyFill="1" applyBorder="1" applyAlignment="1">
      <alignment horizontal="center" vertical="center" wrapText="1"/>
    </xf>
    <xf numFmtId="0" fontId="48" fillId="7" borderId="20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7" borderId="21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 wrapText="1"/>
    </xf>
    <xf numFmtId="0" fontId="43" fillId="8" borderId="24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  <xf numFmtId="4" fontId="60" fillId="0" borderId="24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0" fontId="77" fillId="12" borderId="4" xfId="0" applyFont="1" applyFill="1" applyBorder="1" applyAlignment="1">
      <alignment horizontal="center" vertical="top" wrapText="1"/>
    </xf>
    <xf numFmtId="0" fontId="77" fillId="12" borderId="5" xfId="0" applyFont="1" applyFill="1" applyBorder="1" applyAlignment="1">
      <alignment horizontal="center" vertical="top" wrapText="1"/>
    </xf>
    <xf numFmtId="0" fontId="92" fillId="0" borderId="4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92" fillId="0" borderId="5" xfId="0" applyFont="1" applyBorder="1" applyAlignment="1">
      <alignment horizontal="center" vertical="center"/>
    </xf>
    <xf numFmtId="0" fontId="84" fillId="13" borderId="28" xfId="0" applyFont="1" applyFill="1" applyBorder="1" applyAlignment="1" quotePrefix="1">
      <alignment horizontal="center" vertical="center" wrapText="1"/>
    </xf>
    <xf numFmtId="0" fontId="84" fillId="13" borderId="29" xfId="0" applyFont="1" applyFill="1" applyBorder="1" applyAlignment="1" quotePrefix="1">
      <alignment horizontal="center" vertical="center" wrapText="1"/>
    </xf>
    <xf numFmtId="0" fontId="84" fillId="13" borderId="30" xfId="0" applyFont="1" applyFill="1" applyBorder="1" applyAlignment="1" quotePrefix="1">
      <alignment horizontal="center" vertical="center" wrapText="1"/>
    </xf>
    <xf numFmtId="1" fontId="66" fillId="16" borderId="4" xfId="0" applyNumberFormat="1" applyFont="1" applyFill="1" applyBorder="1" applyAlignment="1">
      <alignment horizontal="center" vertical="center" wrapText="1"/>
    </xf>
    <xf numFmtId="1" fontId="66" fillId="16" borderId="27" xfId="0" applyNumberFormat="1" applyFont="1" applyFill="1" applyBorder="1" applyAlignment="1">
      <alignment horizontal="center" vertical="center" wrapText="1"/>
    </xf>
    <xf numFmtId="1" fontId="66" fillId="16" borderId="5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7" fillId="15" borderId="1" xfId="0" applyFont="1" applyFill="1" applyBorder="1" applyAlignment="1" quotePrefix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65" fillId="15" borderId="15" xfId="0" applyFont="1" applyFill="1" applyBorder="1" applyAlignment="1">
      <alignment horizontal="center" vertical="center" wrapText="1"/>
    </xf>
    <xf numFmtId="0" fontId="65" fillId="15" borderId="17" xfId="0" applyFont="1" applyFill="1" applyBorder="1" applyAlignment="1">
      <alignment horizontal="center" vertical="center"/>
    </xf>
    <xf numFmtId="0" fontId="65" fillId="15" borderId="16" xfId="0" applyFont="1" applyFill="1" applyBorder="1" applyAlignment="1">
      <alignment horizontal="center" vertical="center"/>
    </xf>
    <xf numFmtId="0" fontId="65" fillId="15" borderId="14" xfId="0" applyFont="1" applyFill="1" applyBorder="1" applyAlignment="1">
      <alignment horizontal="center" vertical="center"/>
    </xf>
    <xf numFmtId="0" fontId="65" fillId="15" borderId="6" xfId="0" applyFont="1" applyFill="1" applyBorder="1" applyAlignment="1">
      <alignment horizontal="center" vertical="center"/>
    </xf>
    <xf numFmtId="0" fontId="65" fillId="15" borderId="26" xfId="0" applyFont="1" applyFill="1" applyBorder="1" applyAlignment="1">
      <alignment horizontal="center" vertical="center"/>
    </xf>
    <xf numFmtId="1" fontId="66" fillId="0" borderId="18" xfId="0" applyNumberFormat="1" applyFont="1" applyBorder="1" applyAlignment="1">
      <alignment horizontal="center" vertical="center" wrapText="1"/>
    </xf>
    <xf numFmtId="1" fontId="66" fillId="0" borderId="19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91" fillId="13" borderId="31" xfId="0" applyFont="1" applyFill="1" applyBorder="1" applyAlignment="1">
      <alignment horizontal="center" vertical="center" wrapText="1"/>
    </xf>
    <xf numFmtId="0" fontId="91" fillId="13" borderId="32" xfId="0" applyFont="1" applyFill="1" applyBorder="1" applyAlignment="1">
      <alignment horizontal="center" vertical="center" wrapText="1"/>
    </xf>
    <xf numFmtId="0" fontId="91" fillId="13" borderId="2" xfId="0" applyFont="1" applyFill="1" applyBorder="1" applyAlignment="1">
      <alignment horizontal="center" vertical="center" wrapText="1"/>
    </xf>
    <xf numFmtId="0" fontId="91" fillId="13" borderId="3" xfId="0" applyFont="1" applyFill="1" applyBorder="1" applyAlignment="1">
      <alignment horizontal="center" vertical="center" wrapText="1"/>
    </xf>
    <xf numFmtId="0" fontId="91" fillId="13" borderId="14" xfId="0" applyFont="1" applyFill="1" applyBorder="1" applyAlignment="1">
      <alignment horizontal="center" vertical="center" wrapText="1"/>
    </xf>
    <xf numFmtId="0" fontId="91" fillId="13" borderId="26" xfId="0" applyFont="1" applyFill="1" applyBorder="1" applyAlignment="1">
      <alignment horizontal="center" vertical="center" wrapText="1"/>
    </xf>
    <xf numFmtId="49" fontId="87" fillId="0" borderId="31" xfId="0" applyNumberFormat="1" applyFont="1" applyBorder="1" applyAlignment="1" quotePrefix="1">
      <alignment horizontal="center" vertical="center" wrapText="1"/>
    </xf>
    <xf numFmtId="49" fontId="87" fillId="0" borderId="33" xfId="0" applyNumberFormat="1" applyFont="1" applyBorder="1" applyAlignment="1" quotePrefix="1">
      <alignment horizontal="center" vertical="center" wrapText="1"/>
    </xf>
    <xf numFmtId="49" fontId="87" fillId="0" borderId="32" xfId="0" applyNumberFormat="1" applyFont="1" applyBorder="1" applyAlignment="1" quotePrefix="1">
      <alignment horizontal="center" vertical="center" wrapText="1"/>
    </xf>
    <xf numFmtId="49" fontId="87" fillId="0" borderId="2" xfId="0" applyNumberFormat="1" applyFont="1" applyBorder="1" applyAlignment="1" quotePrefix="1">
      <alignment horizontal="center" vertical="center" wrapText="1"/>
    </xf>
    <xf numFmtId="49" fontId="87" fillId="0" borderId="0" xfId="0" applyNumberFormat="1" applyFont="1" applyBorder="1" applyAlignment="1" quotePrefix="1">
      <alignment horizontal="center" vertical="center" wrapText="1"/>
    </xf>
    <xf numFmtId="49" fontId="87" fillId="0" borderId="3" xfId="0" applyNumberFormat="1" applyFont="1" applyBorder="1" applyAlignment="1" quotePrefix="1">
      <alignment horizontal="center" vertical="center" wrapText="1"/>
    </xf>
    <xf numFmtId="49" fontId="87" fillId="0" borderId="1" xfId="0" applyNumberFormat="1" applyFont="1" applyBorder="1" applyAlignment="1" quotePrefix="1">
      <alignment horizontal="center" vertical="center" wrapText="1"/>
    </xf>
    <xf numFmtId="0" fontId="98" fillId="17" borderId="28" xfId="0" applyFont="1" applyFill="1" applyBorder="1" applyAlignment="1">
      <alignment horizontal="center" vertical="center" wrapText="1"/>
    </xf>
    <xf numFmtId="0" fontId="98" fillId="17" borderId="29" xfId="0" applyFont="1" applyFill="1" applyBorder="1" applyAlignment="1">
      <alignment horizontal="center" vertical="center" wrapText="1"/>
    </xf>
    <xf numFmtId="0" fontId="98" fillId="17" borderId="30" xfId="0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/>
    </xf>
    <xf numFmtId="1" fontId="3" fillId="14" borderId="1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38" fillId="13" borderId="1" xfId="0" applyFont="1" applyFill="1" applyBorder="1" applyAlignment="1">
      <alignment horizontal="left" vertical="center" wrapText="1"/>
    </xf>
    <xf numFmtId="0" fontId="94" fillId="13" borderId="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16" borderId="31" xfId="0" applyFont="1" applyFill="1" applyBorder="1" applyAlignment="1">
      <alignment horizontal="center" vertical="center" wrapText="1"/>
    </xf>
    <xf numFmtId="0" fontId="17" fillId="16" borderId="33" xfId="0" applyFont="1" applyFill="1" applyBorder="1" applyAlignment="1">
      <alignment horizontal="center" vertical="center" wrapText="1"/>
    </xf>
    <xf numFmtId="0" fontId="17" fillId="16" borderId="3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36" xfId="0" applyFont="1" applyFill="1" applyBorder="1" applyAlignment="1">
      <alignment horizontal="center" vertical="center" wrapText="1"/>
    </xf>
    <xf numFmtId="0" fontId="17" fillId="16" borderId="37" xfId="0" applyFont="1" applyFill="1" applyBorder="1" applyAlignment="1">
      <alignment horizontal="center" vertical="center" wrapText="1"/>
    </xf>
    <xf numFmtId="0" fontId="17" fillId="16" borderId="38" xfId="0" applyFont="1" applyFill="1" applyBorder="1" applyAlignment="1">
      <alignment horizontal="center" vertical="center" wrapText="1"/>
    </xf>
    <xf numFmtId="0" fontId="94" fillId="13" borderId="2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7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/>
    </xf>
    <xf numFmtId="0" fontId="9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14" fillId="16" borderId="36" xfId="0" applyNumberFormat="1" applyFont="1" applyFill="1" applyBorder="1" applyAlignment="1">
      <alignment horizontal="center" vertical="center"/>
    </xf>
    <xf numFmtId="1" fontId="14" fillId="16" borderId="37" xfId="0" applyNumberFormat="1" applyFont="1" applyFill="1" applyBorder="1" applyAlignment="1">
      <alignment horizontal="center" vertical="center"/>
    </xf>
    <xf numFmtId="1" fontId="14" fillId="16" borderId="38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96" fillId="18" borderId="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87" fillId="16" borderId="1" xfId="0" applyNumberFormat="1" applyFont="1" applyFill="1" applyBorder="1" applyAlignment="1" quotePrefix="1">
      <alignment horizontal="center" vertical="center" wrapText="1"/>
    </xf>
    <xf numFmtId="49" fontId="87" fillId="16" borderId="7" xfId="0" applyNumberFormat="1" applyFont="1" applyFill="1" applyBorder="1" applyAlignment="1" quotePrefix="1">
      <alignment horizontal="center" vertical="center" wrapText="1"/>
    </xf>
    <xf numFmtId="0" fontId="67" fillId="13" borderId="15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49" fontId="87" fillId="0" borderId="4" xfId="0" applyNumberFormat="1" applyFont="1" applyBorder="1" applyAlignment="1" quotePrefix="1">
      <alignment horizontal="center" vertical="center" wrapText="1"/>
    </xf>
    <xf numFmtId="49" fontId="87" fillId="0" borderId="27" xfId="0" applyNumberFormat="1" applyFont="1" applyBorder="1" applyAlignment="1" quotePrefix="1">
      <alignment horizontal="center" vertical="center" wrapText="1"/>
    </xf>
    <xf numFmtId="49" fontId="87" fillId="0" borderId="5" xfId="0" applyNumberFormat="1" applyFont="1" applyBorder="1" applyAlignment="1" quotePrefix="1">
      <alignment horizontal="center" vertical="center" wrapText="1"/>
    </xf>
    <xf numFmtId="0" fontId="87" fillId="13" borderId="39" xfId="0" applyFont="1" applyFill="1" applyBorder="1" applyAlignment="1" quotePrefix="1">
      <alignment horizontal="center" vertical="center" wrapText="1"/>
    </xf>
    <xf numFmtId="0" fontId="87" fillId="13" borderId="40" xfId="0" applyFont="1" applyFill="1" applyBorder="1" applyAlignment="1" quotePrefix="1">
      <alignment horizontal="center" vertical="center" wrapText="1"/>
    </xf>
    <xf numFmtId="0" fontId="87" fillId="13" borderId="41" xfId="0" applyFont="1" applyFill="1" applyBorder="1" applyAlignment="1" quotePrefix="1">
      <alignment horizontal="center" vertical="center" wrapText="1"/>
    </xf>
    <xf numFmtId="0" fontId="94" fillId="13" borderId="2" xfId="0" applyFont="1" applyFill="1" applyBorder="1" applyAlignment="1">
      <alignment horizontal="left" vertical="center" wrapText="1"/>
    </xf>
    <xf numFmtId="0" fontId="94" fillId="13" borderId="3" xfId="0" applyFont="1" applyFill="1" applyBorder="1" applyAlignment="1">
      <alignment horizontal="left" vertical="center" wrapText="1"/>
    </xf>
    <xf numFmtId="0" fontId="94" fillId="13" borderId="14" xfId="0" applyFont="1" applyFill="1" applyBorder="1" applyAlignment="1">
      <alignment horizontal="left" vertical="center" wrapText="1"/>
    </xf>
    <xf numFmtId="0" fontId="94" fillId="13" borderId="26" xfId="0" applyFont="1" applyFill="1" applyBorder="1" applyAlignment="1">
      <alignment horizontal="left" vertical="center" wrapText="1"/>
    </xf>
    <xf numFmtId="49" fontId="87" fillId="0" borderId="14" xfId="0" applyNumberFormat="1" applyFont="1" applyBorder="1" applyAlignment="1" quotePrefix="1">
      <alignment horizontal="center" vertical="center" wrapText="1"/>
    </xf>
    <xf numFmtId="49" fontId="87" fillId="0" borderId="6" xfId="0" applyNumberFormat="1" applyFont="1" applyBorder="1" applyAlignment="1" quotePrefix="1">
      <alignment horizontal="center" vertical="center" wrapText="1"/>
    </xf>
    <xf numFmtId="49" fontId="87" fillId="0" borderId="26" xfId="0" applyNumberFormat="1" applyFont="1" applyBorder="1" applyAlignment="1" quotePrefix="1">
      <alignment horizontal="center" vertical="center" wrapText="1"/>
    </xf>
    <xf numFmtId="0" fontId="84" fillId="13" borderId="1" xfId="0" applyFont="1" applyFill="1" applyBorder="1" applyAlignment="1" quotePrefix="1">
      <alignment horizontal="right" vertical="center" wrapText="1"/>
    </xf>
    <xf numFmtId="0" fontId="94" fillId="13" borderId="31" xfId="0" applyFont="1" applyFill="1" applyBorder="1" applyAlignment="1">
      <alignment horizontal="left" vertical="center" wrapText="1"/>
    </xf>
    <xf numFmtId="0" fontId="94" fillId="13" borderId="32" xfId="0" applyFont="1" applyFill="1" applyBorder="1" applyAlignment="1">
      <alignment horizontal="left" vertical="center" wrapText="1"/>
    </xf>
    <xf numFmtId="0" fontId="94" fillId="13" borderId="36" xfId="0" applyFont="1" applyFill="1" applyBorder="1" applyAlignment="1">
      <alignment horizontal="left" vertical="center" wrapText="1"/>
    </xf>
    <xf numFmtId="0" fontId="94" fillId="13" borderId="38" xfId="0" applyFont="1" applyFill="1" applyBorder="1" applyAlignment="1">
      <alignment horizontal="left" vertical="center" wrapText="1"/>
    </xf>
    <xf numFmtId="0" fontId="94" fillId="0" borderId="15" xfId="0" applyFont="1" applyBorder="1" applyAlignment="1">
      <alignment horizontal="left" vertical="center" wrapText="1"/>
    </xf>
    <xf numFmtId="0" fontId="94" fillId="0" borderId="16" xfId="0" applyFont="1" applyBorder="1" applyAlignment="1">
      <alignment horizontal="left" vertical="center" wrapText="1"/>
    </xf>
    <xf numFmtId="0" fontId="94" fillId="0" borderId="2" xfId="0" applyFont="1" applyBorder="1" applyAlignment="1">
      <alignment horizontal="left" vertical="center" wrapText="1"/>
    </xf>
    <xf numFmtId="0" fontId="94" fillId="0" borderId="3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left" vertical="center" wrapText="1"/>
    </xf>
    <xf numFmtId="0" fontId="94" fillId="0" borderId="26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top" wrapText="1"/>
    </xf>
    <xf numFmtId="0" fontId="38" fillId="0" borderId="4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/>
    </xf>
    <xf numFmtId="0" fontId="94" fillId="13" borderId="15" xfId="0" applyFont="1" applyFill="1" applyBorder="1" applyAlignment="1">
      <alignment horizontal="left" vertical="center" wrapText="1"/>
    </xf>
    <xf numFmtId="0" fontId="94" fillId="13" borderId="17" xfId="0" applyFont="1" applyFill="1" applyBorder="1" applyAlignment="1">
      <alignment horizontal="left" vertical="center" wrapText="1"/>
    </xf>
    <xf numFmtId="0" fontId="94" fillId="13" borderId="6" xfId="0" applyFont="1" applyFill="1" applyBorder="1" applyAlignment="1">
      <alignment horizontal="left" vertical="center" wrapText="1"/>
    </xf>
    <xf numFmtId="0" fontId="84" fillId="13" borderId="42" xfId="0" applyFont="1" applyFill="1" applyBorder="1" applyAlignment="1" quotePrefix="1">
      <alignment horizontal="righ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94" fillId="0" borderId="36" xfId="0" applyFont="1" applyBorder="1" applyAlignment="1">
      <alignment horizontal="left" vertical="center" wrapText="1"/>
    </xf>
    <xf numFmtId="0" fontId="94" fillId="0" borderId="38" xfId="0" applyFont="1" applyBorder="1" applyAlignment="1">
      <alignment horizontal="left" vertical="center" wrapText="1"/>
    </xf>
    <xf numFmtId="0" fontId="93" fillId="2" borderId="1" xfId="0" applyFont="1" applyFill="1" applyBorder="1" applyAlignment="1">
      <alignment horizontal="center" vertical="center" wrapText="1"/>
    </xf>
    <xf numFmtId="0" fontId="93" fillId="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95" fillId="18" borderId="1" xfId="0" applyFont="1" applyFill="1" applyBorder="1" applyAlignment="1">
      <alignment horizontal="center" vertical="center" wrapText="1"/>
    </xf>
    <xf numFmtId="0" fontId="95" fillId="18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49" fontId="87" fillId="13" borderId="43" xfId="0" applyNumberFormat="1" applyFont="1" applyFill="1" applyBorder="1" applyAlignment="1" quotePrefix="1">
      <alignment horizontal="center" vertical="center" wrapText="1"/>
    </xf>
    <xf numFmtId="0" fontId="84" fillId="13" borderId="7" xfId="0" applyFont="1" applyFill="1" applyBorder="1" applyAlignment="1" quotePrefix="1">
      <alignment horizontal="right" vertical="center" wrapText="1"/>
    </xf>
    <xf numFmtId="0" fontId="12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16" borderId="15" xfId="0" applyFont="1" applyFill="1" applyBorder="1" applyAlignment="1">
      <alignment horizontal="center"/>
    </xf>
    <xf numFmtId="0" fontId="13" fillId="16" borderId="16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36" xfId="0" applyFont="1" applyFill="1" applyBorder="1" applyAlignment="1">
      <alignment horizontal="center"/>
    </xf>
    <xf numFmtId="0" fontId="13" fillId="16" borderId="38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3" fontId="69" fillId="13" borderId="4" xfId="0" applyNumberFormat="1" applyFont="1" applyFill="1" applyBorder="1" applyAlignment="1">
      <alignment horizontal="center" vertical="center" wrapText="1"/>
    </xf>
    <xf numFmtId="3" fontId="69" fillId="13" borderId="5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7</xdr:row>
      <xdr:rowOff>171450</xdr:rowOff>
    </xdr:to>
    <xdr:pic>
      <xdr:nvPicPr>
        <xdr:cNvPr id="11520" name="Picture 69" descr="LZ-ugo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571750" cy="1647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53</xdr:row>
      <xdr:rowOff>9525</xdr:rowOff>
    </xdr:from>
    <xdr:ext cx="1352550" cy="409575"/>
    <xdr:sp macro="" textlink="">
      <xdr:nvSpPr>
        <xdr:cNvPr id="5" name="Прямоугольник 4"/>
        <xdr:cNvSpPr/>
      </xdr:nvSpPr>
      <xdr:spPr>
        <a:xfrm rot="20649082">
          <a:off x="38100" y="15621000"/>
          <a:ext cx="135255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57</xdr:row>
      <xdr:rowOff>0</xdr:rowOff>
    </xdr:from>
    <xdr:ext cx="1333500" cy="409575"/>
    <xdr:sp macro="" textlink="">
      <xdr:nvSpPr>
        <xdr:cNvPr id="6" name="Прямоугольник 5"/>
        <xdr:cNvSpPr/>
      </xdr:nvSpPr>
      <xdr:spPr>
        <a:xfrm rot="20649082">
          <a:off x="38100" y="1684020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62</xdr:row>
      <xdr:rowOff>447675</xdr:rowOff>
    </xdr:from>
    <xdr:ext cx="1333500" cy="409575"/>
    <xdr:sp macro="" textlink="">
      <xdr:nvSpPr>
        <xdr:cNvPr id="7" name="Прямоугольник 6"/>
        <xdr:cNvSpPr/>
      </xdr:nvSpPr>
      <xdr:spPr>
        <a:xfrm rot="20649082">
          <a:off x="38100" y="187356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63</xdr:row>
      <xdr:rowOff>9525</xdr:rowOff>
    </xdr:from>
    <xdr:ext cx="1333500" cy="419100"/>
    <xdr:sp macro="" textlink="">
      <xdr:nvSpPr>
        <xdr:cNvPr id="11" name="Прямоугольник 10"/>
        <xdr:cNvSpPr/>
      </xdr:nvSpPr>
      <xdr:spPr>
        <a:xfrm rot="20649082">
          <a:off x="38100" y="18830925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43</xdr:row>
      <xdr:rowOff>9525</xdr:rowOff>
    </xdr:from>
    <xdr:ext cx="1333500" cy="400050"/>
    <xdr:sp macro="" textlink="">
      <xdr:nvSpPr>
        <xdr:cNvPr id="14" name="Прямоугольник 13"/>
        <xdr:cNvSpPr/>
      </xdr:nvSpPr>
      <xdr:spPr>
        <a:xfrm rot="20649082">
          <a:off x="38100" y="1312545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53</xdr:row>
      <xdr:rowOff>9525</xdr:rowOff>
    </xdr:from>
    <xdr:ext cx="1352550" cy="409575"/>
    <xdr:sp macro="" textlink="">
      <xdr:nvSpPr>
        <xdr:cNvPr id="17" name="Прямоугольник 16"/>
        <xdr:cNvSpPr/>
      </xdr:nvSpPr>
      <xdr:spPr>
        <a:xfrm rot="20649082">
          <a:off x="38100" y="15621000"/>
          <a:ext cx="135255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57</xdr:row>
      <xdr:rowOff>0</xdr:rowOff>
    </xdr:from>
    <xdr:ext cx="1333500" cy="409575"/>
    <xdr:sp macro="" textlink="">
      <xdr:nvSpPr>
        <xdr:cNvPr id="18" name="Прямоугольник 17"/>
        <xdr:cNvSpPr/>
      </xdr:nvSpPr>
      <xdr:spPr>
        <a:xfrm rot="20649082">
          <a:off x="38100" y="1684020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62</xdr:row>
      <xdr:rowOff>447675</xdr:rowOff>
    </xdr:from>
    <xdr:ext cx="1333500" cy="409575"/>
    <xdr:sp macro="" textlink="">
      <xdr:nvSpPr>
        <xdr:cNvPr id="19" name="Прямоугольник 18"/>
        <xdr:cNvSpPr/>
      </xdr:nvSpPr>
      <xdr:spPr>
        <a:xfrm rot="20649082">
          <a:off x="38100" y="187356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75</xdr:row>
      <xdr:rowOff>514350</xdr:rowOff>
    </xdr:from>
    <xdr:ext cx="1333500" cy="400050"/>
    <xdr:sp macro="" textlink="">
      <xdr:nvSpPr>
        <xdr:cNvPr id="21" name="Прямоугольник 20"/>
        <xdr:cNvSpPr/>
      </xdr:nvSpPr>
      <xdr:spPr>
        <a:xfrm rot="20649082">
          <a:off x="38100" y="2282190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85</xdr:row>
      <xdr:rowOff>447675</xdr:rowOff>
    </xdr:from>
    <xdr:ext cx="1381125" cy="409575"/>
    <xdr:sp macro="" textlink="">
      <xdr:nvSpPr>
        <xdr:cNvPr id="22" name="Прямоугольник 21"/>
        <xdr:cNvSpPr/>
      </xdr:nvSpPr>
      <xdr:spPr>
        <a:xfrm rot="20649082">
          <a:off x="6010275" y="26660475"/>
          <a:ext cx="1381125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63</xdr:row>
      <xdr:rowOff>9525</xdr:rowOff>
    </xdr:from>
    <xdr:ext cx="1333500" cy="419100"/>
    <xdr:sp macro="" textlink="">
      <xdr:nvSpPr>
        <xdr:cNvPr id="24" name="Прямоугольник 23"/>
        <xdr:cNvSpPr/>
      </xdr:nvSpPr>
      <xdr:spPr>
        <a:xfrm rot="20649082">
          <a:off x="38100" y="18830925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43</xdr:row>
      <xdr:rowOff>9525</xdr:rowOff>
    </xdr:from>
    <xdr:ext cx="1333500" cy="400050"/>
    <xdr:sp macro="" textlink="">
      <xdr:nvSpPr>
        <xdr:cNvPr id="25" name="Прямоугольник 24"/>
        <xdr:cNvSpPr/>
      </xdr:nvSpPr>
      <xdr:spPr>
        <a:xfrm rot="20649082">
          <a:off x="38100" y="1312545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53</xdr:row>
      <xdr:rowOff>9525</xdr:rowOff>
    </xdr:from>
    <xdr:ext cx="1352550" cy="409575"/>
    <xdr:sp macro="" textlink="">
      <xdr:nvSpPr>
        <xdr:cNvPr id="28" name="Прямоугольник 27"/>
        <xdr:cNvSpPr/>
      </xdr:nvSpPr>
      <xdr:spPr>
        <a:xfrm rot="20649082">
          <a:off x="38100" y="15621000"/>
          <a:ext cx="135255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57</xdr:row>
      <xdr:rowOff>0</xdr:rowOff>
    </xdr:from>
    <xdr:ext cx="1333500" cy="409575"/>
    <xdr:sp macro="" textlink="">
      <xdr:nvSpPr>
        <xdr:cNvPr id="29" name="Прямоугольник 28"/>
        <xdr:cNvSpPr/>
      </xdr:nvSpPr>
      <xdr:spPr>
        <a:xfrm rot="20649082">
          <a:off x="38100" y="1684020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62</xdr:row>
      <xdr:rowOff>447675</xdr:rowOff>
    </xdr:from>
    <xdr:ext cx="1333500" cy="409575"/>
    <xdr:sp macro="" textlink="">
      <xdr:nvSpPr>
        <xdr:cNvPr id="30" name="Прямоугольник 29"/>
        <xdr:cNvSpPr/>
      </xdr:nvSpPr>
      <xdr:spPr>
        <a:xfrm rot="20649082">
          <a:off x="38100" y="187356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63</xdr:row>
      <xdr:rowOff>9525</xdr:rowOff>
    </xdr:from>
    <xdr:ext cx="1333500" cy="419100"/>
    <xdr:sp macro="" textlink="">
      <xdr:nvSpPr>
        <xdr:cNvPr id="32" name="Прямоугольник 31"/>
        <xdr:cNvSpPr/>
      </xdr:nvSpPr>
      <xdr:spPr>
        <a:xfrm rot="20649082">
          <a:off x="38100" y="18830925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43</xdr:row>
      <xdr:rowOff>9525</xdr:rowOff>
    </xdr:from>
    <xdr:ext cx="1333500" cy="400050"/>
    <xdr:sp macro="" textlink="">
      <xdr:nvSpPr>
        <xdr:cNvPr id="33" name="Прямоугольник 32"/>
        <xdr:cNvSpPr/>
      </xdr:nvSpPr>
      <xdr:spPr>
        <a:xfrm rot="20649082">
          <a:off x="38100" y="1312545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53</xdr:row>
      <xdr:rowOff>9525</xdr:rowOff>
    </xdr:from>
    <xdr:ext cx="1352550" cy="409575"/>
    <xdr:sp macro="" textlink="">
      <xdr:nvSpPr>
        <xdr:cNvPr id="36" name="Прямоугольник 35"/>
        <xdr:cNvSpPr/>
      </xdr:nvSpPr>
      <xdr:spPr>
        <a:xfrm rot="20649082">
          <a:off x="38100" y="15621000"/>
          <a:ext cx="135255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57</xdr:row>
      <xdr:rowOff>0</xdr:rowOff>
    </xdr:from>
    <xdr:ext cx="1333500" cy="409575"/>
    <xdr:sp macro="" textlink="">
      <xdr:nvSpPr>
        <xdr:cNvPr id="37" name="Прямоугольник 36"/>
        <xdr:cNvSpPr/>
      </xdr:nvSpPr>
      <xdr:spPr>
        <a:xfrm rot="20649082">
          <a:off x="38100" y="1684020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62</xdr:row>
      <xdr:rowOff>447675</xdr:rowOff>
    </xdr:from>
    <xdr:ext cx="1333500" cy="409575"/>
    <xdr:sp macro="" textlink="">
      <xdr:nvSpPr>
        <xdr:cNvPr id="38" name="Прямоугольник 37"/>
        <xdr:cNvSpPr/>
      </xdr:nvSpPr>
      <xdr:spPr>
        <a:xfrm rot="20649082">
          <a:off x="38100" y="187356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75</xdr:row>
      <xdr:rowOff>514350</xdr:rowOff>
    </xdr:from>
    <xdr:ext cx="1333500" cy="400050"/>
    <xdr:sp macro="" textlink="">
      <xdr:nvSpPr>
        <xdr:cNvPr id="40" name="Прямоугольник 39"/>
        <xdr:cNvSpPr/>
      </xdr:nvSpPr>
      <xdr:spPr>
        <a:xfrm rot="20649082">
          <a:off x="38100" y="2282190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63</xdr:row>
      <xdr:rowOff>9525</xdr:rowOff>
    </xdr:from>
    <xdr:ext cx="1333500" cy="419100"/>
    <xdr:sp macro="" textlink="">
      <xdr:nvSpPr>
        <xdr:cNvPr id="42" name="Прямоугольник 41"/>
        <xdr:cNvSpPr/>
      </xdr:nvSpPr>
      <xdr:spPr>
        <a:xfrm rot="20649082">
          <a:off x="38100" y="18830925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43</xdr:row>
      <xdr:rowOff>9525</xdr:rowOff>
    </xdr:from>
    <xdr:ext cx="1333500" cy="400050"/>
    <xdr:sp macro="" textlink="">
      <xdr:nvSpPr>
        <xdr:cNvPr id="43" name="Прямоугольник 42"/>
        <xdr:cNvSpPr/>
      </xdr:nvSpPr>
      <xdr:spPr>
        <a:xfrm rot="20649082">
          <a:off x="38100" y="1312545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57</xdr:row>
      <xdr:rowOff>0</xdr:rowOff>
    </xdr:from>
    <xdr:ext cx="1333500" cy="409575"/>
    <xdr:sp macro="" textlink="">
      <xdr:nvSpPr>
        <xdr:cNvPr id="47" name="Прямоугольник 46"/>
        <xdr:cNvSpPr/>
      </xdr:nvSpPr>
      <xdr:spPr>
        <a:xfrm rot="20649082">
          <a:off x="38100" y="1684020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62</xdr:row>
      <xdr:rowOff>447675</xdr:rowOff>
    </xdr:from>
    <xdr:ext cx="1333500" cy="409575"/>
    <xdr:sp macro="" textlink="">
      <xdr:nvSpPr>
        <xdr:cNvPr id="48" name="Прямоугольник 47"/>
        <xdr:cNvSpPr/>
      </xdr:nvSpPr>
      <xdr:spPr>
        <a:xfrm rot="20649082">
          <a:off x="38100" y="187356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75</xdr:row>
      <xdr:rowOff>514350</xdr:rowOff>
    </xdr:from>
    <xdr:ext cx="1333500" cy="400050"/>
    <xdr:sp macro="" textlink="">
      <xdr:nvSpPr>
        <xdr:cNvPr id="50" name="Прямоугольник 49"/>
        <xdr:cNvSpPr/>
      </xdr:nvSpPr>
      <xdr:spPr>
        <a:xfrm rot="20649082">
          <a:off x="38100" y="2282190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83</xdr:row>
      <xdr:rowOff>638175</xdr:rowOff>
    </xdr:from>
    <xdr:ext cx="1381125" cy="419100"/>
    <xdr:sp macro="" textlink="">
      <xdr:nvSpPr>
        <xdr:cNvPr id="54" name="Прямоугольник 53"/>
        <xdr:cNvSpPr/>
      </xdr:nvSpPr>
      <xdr:spPr>
        <a:xfrm rot="20649082">
          <a:off x="6010275" y="25936575"/>
          <a:ext cx="13811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84</xdr:row>
      <xdr:rowOff>257175</xdr:rowOff>
    </xdr:from>
    <xdr:ext cx="1381125" cy="419100"/>
    <xdr:sp macro="" textlink="">
      <xdr:nvSpPr>
        <xdr:cNvPr id="55" name="Прямоугольник 54"/>
        <xdr:cNvSpPr/>
      </xdr:nvSpPr>
      <xdr:spPr>
        <a:xfrm rot="20649082">
          <a:off x="6010275" y="26193750"/>
          <a:ext cx="13811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85</xdr:row>
      <xdr:rowOff>438150</xdr:rowOff>
    </xdr:from>
    <xdr:ext cx="1381125" cy="400050"/>
    <xdr:sp macro="" textlink="">
      <xdr:nvSpPr>
        <xdr:cNvPr id="56" name="Прямоугольник 55"/>
        <xdr:cNvSpPr/>
      </xdr:nvSpPr>
      <xdr:spPr>
        <a:xfrm rot="20649082">
          <a:off x="6010275" y="26650950"/>
          <a:ext cx="1381125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390525"/>
    <xdr:sp macro="" textlink="">
      <xdr:nvSpPr>
        <xdr:cNvPr id="65" name="Прямоугольник 64"/>
        <xdr:cNvSpPr/>
      </xdr:nvSpPr>
      <xdr:spPr>
        <a:xfrm rot="20649082">
          <a:off x="38100" y="32537400"/>
          <a:ext cx="1333500" cy="3905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66" name="Прямоугольник 65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67" name="Прямоугольник 66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68" name="Прямоугольник 67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69" name="Прямоугольник 68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98</xdr:row>
      <xdr:rowOff>0</xdr:rowOff>
    </xdr:from>
    <xdr:ext cx="1381125" cy="419100"/>
    <xdr:sp macro="" textlink="">
      <xdr:nvSpPr>
        <xdr:cNvPr id="70" name="Прямоугольник 69"/>
        <xdr:cNvSpPr/>
      </xdr:nvSpPr>
      <xdr:spPr>
        <a:xfrm rot="20649082">
          <a:off x="6010275" y="32537400"/>
          <a:ext cx="13811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1" name="Прямоугольник 70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2" name="Прямоугольник 71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3" name="Прямоугольник 72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4" name="Прямоугольник 73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5" name="Прямоугольник 74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6" name="Прямоугольник 75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7" name="Прямоугольник 76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8" name="Прямоугольник 77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79" name="Прямоугольник 78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80" name="Прямоугольник 79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81" name="Прямоугольник 80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98</xdr:row>
      <xdr:rowOff>0</xdr:rowOff>
    </xdr:from>
    <xdr:ext cx="1333500" cy="419100"/>
    <xdr:sp macro="" textlink="">
      <xdr:nvSpPr>
        <xdr:cNvPr id="82" name="Прямоугольник 81"/>
        <xdr:cNvSpPr/>
      </xdr:nvSpPr>
      <xdr:spPr>
        <a:xfrm rot="20649082">
          <a:off x="38100" y="3253740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52</xdr:row>
      <xdr:rowOff>9525</xdr:rowOff>
    </xdr:from>
    <xdr:ext cx="1333500" cy="409575"/>
    <xdr:sp macro="" textlink="">
      <xdr:nvSpPr>
        <xdr:cNvPr id="51" name="Прямоугольник 50"/>
        <xdr:cNvSpPr/>
      </xdr:nvSpPr>
      <xdr:spPr>
        <a:xfrm rot="20649082">
          <a:off x="38100" y="153352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52</xdr:row>
      <xdr:rowOff>9525</xdr:rowOff>
    </xdr:from>
    <xdr:ext cx="1333500" cy="409575"/>
    <xdr:sp macro="" textlink="">
      <xdr:nvSpPr>
        <xdr:cNvPr id="53" name="Прямоугольник 52"/>
        <xdr:cNvSpPr/>
      </xdr:nvSpPr>
      <xdr:spPr>
        <a:xfrm rot="20649082">
          <a:off x="38100" y="153352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52</xdr:row>
      <xdr:rowOff>9525</xdr:rowOff>
    </xdr:from>
    <xdr:ext cx="1333500" cy="409575"/>
    <xdr:sp macro="" textlink="">
      <xdr:nvSpPr>
        <xdr:cNvPr id="57" name="Прямоугольник 56"/>
        <xdr:cNvSpPr/>
      </xdr:nvSpPr>
      <xdr:spPr>
        <a:xfrm rot="20649082">
          <a:off x="38100" y="153352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52</xdr:row>
      <xdr:rowOff>9525</xdr:rowOff>
    </xdr:from>
    <xdr:ext cx="1333500" cy="409575"/>
    <xdr:sp macro="" textlink="">
      <xdr:nvSpPr>
        <xdr:cNvPr id="58" name="Прямоугольник 57"/>
        <xdr:cNvSpPr/>
      </xdr:nvSpPr>
      <xdr:spPr>
        <a:xfrm rot="20649082">
          <a:off x="38100" y="153352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60" name="Прямоугольник 59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61" name="Прямоугольник 60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62" name="Прямоугольник 61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63" name="Прямоугольник 62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83" name="Прямоугольник 82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84" name="Прямоугольник 83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85" name="Прямоугольник 84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87" name="Прямоугольник 86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88" name="Прямоугольник 87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89" name="Прямоугольник 88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0" name="Прямоугольник 89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1" name="Прямоугольник 90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2" name="Прямоугольник 91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3" name="Прямоугольник 92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4" name="Прямоугольник 93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5" name="Прямоугольник 94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6" name="Прямоугольник 95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8" name="Прямоугольник 97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99" name="Прямоугольник 98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00" name="Прямоугольник 99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01" name="Прямоугольник 100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03" name="Прямоугольник 102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04" name="Прямоугольник 103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05" name="Прямоугольник 104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06" name="Прямоугольник 105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07" name="Прямоугольник 106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08" name="Прямоугольник 107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09" name="Прямоугольник 108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10" name="Прямоугольник 109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11" name="Прямоугольник 110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35</xdr:row>
      <xdr:rowOff>0</xdr:rowOff>
    </xdr:from>
    <xdr:ext cx="1381125" cy="409575"/>
    <xdr:sp macro="" textlink="">
      <xdr:nvSpPr>
        <xdr:cNvPr id="139" name="Прямоугольник 138"/>
        <xdr:cNvSpPr/>
      </xdr:nvSpPr>
      <xdr:spPr>
        <a:xfrm rot="20649082">
          <a:off x="6010275" y="11249025"/>
          <a:ext cx="1381125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35</xdr:row>
      <xdr:rowOff>0</xdr:rowOff>
    </xdr:from>
    <xdr:ext cx="1381125" cy="409575"/>
    <xdr:sp macro="" textlink="">
      <xdr:nvSpPr>
        <xdr:cNvPr id="140" name="Прямоугольник 139"/>
        <xdr:cNvSpPr/>
      </xdr:nvSpPr>
      <xdr:spPr>
        <a:xfrm rot="20649082">
          <a:off x="6010275" y="11249025"/>
          <a:ext cx="1381125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35</xdr:row>
      <xdr:rowOff>0</xdr:rowOff>
    </xdr:from>
    <xdr:ext cx="1381125" cy="409575"/>
    <xdr:sp macro="" textlink="">
      <xdr:nvSpPr>
        <xdr:cNvPr id="142" name="Прямоугольник 141"/>
        <xdr:cNvSpPr/>
      </xdr:nvSpPr>
      <xdr:spPr>
        <a:xfrm rot="20649082">
          <a:off x="6010275" y="11249025"/>
          <a:ext cx="1381125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33</xdr:row>
      <xdr:rowOff>400050</xdr:rowOff>
    </xdr:from>
    <xdr:ext cx="1381125" cy="419100"/>
    <xdr:sp macro="" textlink="">
      <xdr:nvSpPr>
        <xdr:cNvPr id="143" name="Прямоугольник 142"/>
        <xdr:cNvSpPr/>
      </xdr:nvSpPr>
      <xdr:spPr>
        <a:xfrm rot="20649082">
          <a:off x="6010275" y="10658475"/>
          <a:ext cx="13811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41" name="Прямоугольник 140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44" name="Прямоугольник 143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9525</xdr:rowOff>
    </xdr:from>
    <xdr:ext cx="1333500" cy="409575"/>
    <xdr:sp macro="" textlink="">
      <xdr:nvSpPr>
        <xdr:cNvPr id="145" name="Прямоугольник 144"/>
        <xdr:cNvSpPr/>
      </xdr:nvSpPr>
      <xdr:spPr>
        <a:xfrm rot="20649082">
          <a:off x="38100" y="228504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46" name="Прямоугольник 145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47" name="Прямоугольник 146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48" name="Прямоугольник 147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49" name="Прямоугольник 148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50" name="Прямоугольник 149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51" name="Прямоугольник 150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52" name="Прямоугольник 151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53" name="Прямоугольник 152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54" name="Прямоугольник 153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55" name="Прямоугольник 154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56" name="Прямоугольник 155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57" name="Прямоугольник 156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58" name="Прямоугольник 157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59" name="Прямоугольник 158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60" name="Прямоугольник 159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61" name="Прямоугольник 160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62" name="Прямоугольник 161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65" name="Прямоугольник 164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66" name="Прямоугольник 165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67" name="Прямоугольник 166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76</xdr:row>
      <xdr:rowOff>0</xdr:rowOff>
    </xdr:from>
    <xdr:ext cx="1333500" cy="419100"/>
    <xdr:sp macro="" textlink="">
      <xdr:nvSpPr>
        <xdr:cNvPr id="168" name="Прямоугольник 167"/>
        <xdr:cNvSpPr/>
      </xdr:nvSpPr>
      <xdr:spPr>
        <a:xfrm rot="20649082">
          <a:off x="38100" y="22840950"/>
          <a:ext cx="1333500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77</xdr:row>
      <xdr:rowOff>0</xdr:rowOff>
    </xdr:from>
    <xdr:ext cx="1333500" cy="400050"/>
    <xdr:sp macro="" textlink="">
      <xdr:nvSpPr>
        <xdr:cNvPr id="169" name="Прямоугольник 168"/>
        <xdr:cNvSpPr/>
      </xdr:nvSpPr>
      <xdr:spPr>
        <a:xfrm rot="20649082">
          <a:off x="38100" y="23231475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77</xdr:row>
      <xdr:rowOff>0</xdr:rowOff>
    </xdr:from>
    <xdr:ext cx="1333500" cy="400050"/>
    <xdr:sp macro="" textlink="">
      <xdr:nvSpPr>
        <xdr:cNvPr id="170" name="Прямоугольник 169"/>
        <xdr:cNvSpPr/>
      </xdr:nvSpPr>
      <xdr:spPr>
        <a:xfrm rot="20649082">
          <a:off x="38100" y="23231475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77</xdr:row>
      <xdr:rowOff>0</xdr:rowOff>
    </xdr:from>
    <xdr:ext cx="1333500" cy="400050"/>
    <xdr:sp macro="" textlink="">
      <xdr:nvSpPr>
        <xdr:cNvPr id="171" name="Прямоугольник 170"/>
        <xdr:cNvSpPr/>
      </xdr:nvSpPr>
      <xdr:spPr>
        <a:xfrm rot="20649082">
          <a:off x="38100" y="23231475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77</xdr:row>
      <xdr:rowOff>0</xdr:rowOff>
    </xdr:from>
    <xdr:ext cx="1333500" cy="400050"/>
    <xdr:sp macro="" textlink="">
      <xdr:nvSpPr>
        <xdr:cNvPr id="172" name="Прямоугольник 171"/>
        <xdr:cNvSpPr/>
      </xdr:nvSpPr>
      <xdr:spPr>
        <a:xfrm rot="20649082">
          <a:off x="38100" y="23231475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78</xdr:row>
      <xdr:rowOff>0</xdr:rowOff>
    </xdr:from>
    <xdr:ext cx="1333500" cy="409575"/>
    <xdr:sp macro="" textlink="">
      <xdr:nvSpPr>
        <xdr:cNvPr id="174" name="Прямоугольник 173"/>
        <xdr:cNvSpPr/>
      </xdr:nvSpPr>
      <xdr:spPr>
        <a:xfrm rot="20649082">
          <a:off x="38100" y="2351722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78</xdr:row>
      <xdr:rowOff>0</xdr:rowOff>
    </xdr:from>
    <xdr:ext cx="1333500" cy="409575"/>
    <xdr:sp macro="" textlink="">
      <xdr:nvSpPr>
        <xdr:cNvPr id="175" name="Прямоугольник 174"/>
        <xdr:cNvSpPr/>
      </xdr:nvSpPr>
      <xdr:spPr>
        <a:xfrm rot="20649082">
          <a:off x="38100" y="2351722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9525</xdr:colOff>
      <xdr:row>33</xdr:row>
      <xdr:rowOff>400050</xdr:rowOff>
    </xdr:from>
    <xdr:ext cx="1343025" cy="419100"/>
    <xdr:sp macro="" textlink="">
      <xdr:nvSpPr>
        <xdr:cNvPr id="176" name="Прямоугольник 175"/>
        <xdr:cNvSpPr/>
      </xdr:nvSpPr>
      <xdr:spPr>
        <a:xfrm rot="20649082">
          <a:off x="12849225" y="10658475"/>
          <a:ext cx="13430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77" name="Прямоугольник 176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78" name="Прямоугольник 177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79" name="Прямоугольник 178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80" name="Прямоугольник 179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81" name="Прямоугольник 180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82" name="Прямоугольник 181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83" name="Прямоугольник 182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9525</xdr:rowOff>
    </xdr:from>
    <xdr:ext cx="1295400" cy="400050"/>
    <xdr:sp macro="" textlink="">
      <xdr:nvSpPr>
        <xdr:cNvPr id="184" name="Прямоугольник 183"/>
        <xdr:cNvSpPr/>
      </xdr:nvSpPr>
      <xdr:spPr>
        <a:xfrm rot="20649082">
          <a:off x="38100" y="23802975"/>
          <a:ext cx="12954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79</xdr:row>
      <xdr:rowOff>0</xdr:rowOff>
    </xdr:from>
    <xdr:ext cx="1333500" cy="409575"/>
    <xdr:sp macro="" textlink="">
      <xdr:nvSpPr>
        <xdr:cNvPr id="185" name="Прямоугольник 184"/>
        <xdr:cNvSpPr/>
      </xdr:nvSpPr>
      <xdr:spPr>
        <a:xfrm rot="20649082">
          <a:off x="38100" y="23793450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17</xdr:row>
      <xdr:rowOff>9525</xdr:rowOff>
    </xdr:from>
    <xdr:ext cx="1333500" cy="371475"/>
    <xdr:sp macro="" textlink="">
      <xdr:nvSpPr>
        <xdr:cNvPr id="212" name="Прямоугольник 211"/>
        <xdr:cNvSpPr/>
      </xdr:nvSpPr>
      <xdr:spPr>
        <a:xfrm rot="20649082">
          <a:off x="38100" y="4800600"/>
          <a:ext cx="1333500" cy="3714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17</xdr:row>
      <xdr:rowOff>9525</xdr:rowOff>
    </xdr:from>
    <xdr:ext cx="1333500" cy="400050"/>
    <xdr:sp macro="" textlink="">
      <xdr:nvSpPr>
        <xdr:cNvPr id="213" name="Прямоугольник 212"/>
        <xdr:cNvSpPr/>
      </xdr:nvSpPr>
      <xdr:spPr>
        <a:xfrm rot="20649082">
          <a:off x="38100" y="480060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17</xdr:row>
      <xdr:rowOff>9525</xdr:rowOff>
    </xdr:from>
    <xdr:ext cx="1333500" cy="400050"/>
    <xdr:sp macro="" textlink="">
      <xdr:nvSpPr>
        <xdr:cNvPr id="214" name="Прямоугольник 213"/>
        <xdr:cNvSpPr/>
      </xdr:nvSpPr>
      <xdr:spPr>
        <a:xfrm rot="20649082">
          <a:off x="38100" y="480060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17</xdr:row>
      <xdr:rowOff>9525</xdr:rowOff>
    </xdr:from>
    <xdr:ext cx="1333500" cy="400050"/>
    <xdr:sp macro="" textlink="">
      <xdr:nvSpPr>
        <xdr:cNvPr id="215" name="Прямоугольник 214"/>
        <xdr:cNvSpPr/>
      </xdr:nvSpPr>
      <xdr:spPr>
        <a:xfrm rot="20649082">
          <a:off x="38100" y="4800600"/>
          <a:ext cx="1333500" cy="400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1381125" cy="419100"/>
    <xdr:sp macro="" textlink="">
      <xdr:nvSpPr>
        <xdr:cNvPr id="216" name="Прямоугольник 215"/>
        <xdr:cNvSpPr/>
      </xdr:nvSpPr>
      <xdr:spPr>
        <a:xfrm rot="20649082">
          <a:off x="6010275" y="3571875"/>
          <a:ext cx="13811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1381125" cy="419100"/>
    <xdr:sp macro="" textlink="">
      <xdr:nvSpPr>
        <xdr:cNvPr id="217" name="Прямоугольник 216"/>
        <xdr:cNvSpPr/>
      </xdr:nvSpPr>
      <xdr:spPr>
        <a:xfrm rot="20649082">
          <a:off x="6010275" y="3571875"/>
          <a:ext cx="13811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9525</xdr:colOff>
      <xdr:row>14</xdr:row>
      <xdr:rowOff>0</xdr:rowOff>
    </xdr:from>
    <xdr:ext cx="1381125" cy="419100"/>
    <xdr:sp macro="" textlink="">
      <xdr:nvSpPr>
        <xdr:cNvPr id="218" name="Прямоугольник 217"/>
        <xdr:cNvSpPr/>
      </xdr:nvSpPr>
      <xdr:spPr>
        <a:xfrm rot="20649082">
          <a:off x="6010275" y="3571875"/>
          <a:ext cx="1381125" cy="4191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25</xdr:row>
      <xdr:rowOff>9525</xdr:rowOff>
    </xdr:from>
    <xdr:ext cx="1333500" cy="409575"/>
    <xdr:sp macro="" textlink="">
      <xdr:nvSpPr>
        <xdr:cNvPr id="223" name="Прямоугольник 222"/>
        <xdr:cNvSpPr/>
      </xdr:nvSpPr>
      <xdr:spPr>
        <a:xfrm rot="20649082">
          <a:off x="38100" y="70389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25</xdr:row>
      <xdr:rowOff>9525</xdr:rowOff>
    </xdr:from>
    <xdr:ext cx="1333500" cy="409575"/>
    <xdr:sp macro="" textlink="">
      <xdr:nvSpPr>
        <xdr:cNvPr id="224" name="Прямоугольник 223"/>
        <xdr:cNvSpPr/>
      </xdr:nvSpPr>
      <xdr:spPr>
        <a:xfrm rot="20649082">
          <a:off x="38100" y="70389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38100</xdr:colOff>
      <xdr:row>25</xdr:row>
      <xdr:rowOff>9525</xdr:rowOff>
    </xdr:from>
    <xdr:ext cx="1333500" cy="409575"/>
    <xdr:sp macro="" textlink="">
      <xdr:nvSpPr>
        <xdr:cNvPr id="225" name="Прямоугольник 224"/>
        <xdr:cNvSpPr/>
      </xdr:nvSpPr>
      <xdr:spPr>
        <a:xfrm rot="20649082">
          <a:off x="38100" y="7038975"/>
          <a:ext cx="1333500" cy="4095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ru-RU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38100</xdr:colOff>
      <xdr:row>17</xdr:row>
      <xdr:rowOff>38100</xdr:rowOff>
    </xdr:from>
    <xdr:to>
      <xdr:col>0</xdr:col>
      <xdr:colOff>819150</xdr:colOff>
      <xdr:row>19</xdr:row>
      <xdr:rowOff>476250</xdr:rowOff>
    </xdr:to>
    <xdr:pic>
      <xdr:nvPicPr>
        <xdr:cNvPr id="39500" name="Рисунок 221" descr="http://fregat.tv/upload/znaki/pozhar/f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4829175"/>
          <a:ext cx="78105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21</xdr:row>
      <xdr:rowOff>133350</xdr:rowOff>
    </xdr:from>
    <xdr:to>
      <xdr:col>0</xdr:col>
      <xdr:colOff>819150</xdr:colOff>
      <xdr:row>23</xdr:row>
      <xdr:rowOff>371475</xdr:rowOff>
    </xdr:to>
    <xdr:pic>
      <xdr:nvPicPr>
        <xdr:cNvPr id="39501" name="Рисунок 225" descr="http://fregat.tv/upload/znaki/pozhar/f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8100" y="5981700"/>
          <a:ext cx="78105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104775</xdr:rowOff>
    </xdr:from>
    <xdr:to>
      <xdr:col>0</xdr:col>
      <xdr:colOff>800100</xdr:colOff>
      <xdr:row>27</xdr:row>
      <xdr:rowOff>342900</xdr:rowOff>
    </xdr:to>
    <xdr:pic>
      <xdr:nvPicPr>
        <xdr:cNvPr id="39502" name="Рисунок 226" descr="http://fregat.tv/upload/znaki/pozhar/f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8575" y="7134225"/>
          <a:ext cx="77152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</xdr:colOff>
      <xdr:row>7</xdr:row>
      <xdr:rowOff>104775</xdr:rowOff>
    </xdr:to>
    <xdr:pic>
      <xdr:nvPicPr>
        <xdr:cNvPr id="163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4411325" cy="1428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liga.net/" TargetMode="External" /><Relationship Id="rId2" Type="http://schemas.openxmlformats.org/officeDocument/2006/relationships/hyperlink" Target="http://jurist.liga.net/" TargetMode="External" /><Relationship Id="rId3" Type="http://schemas.openxmlformats.org/officeDocument/2006/relationships/hyperlink" Target="http://elit.liga.net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workbookViewId="0" topLeftCell="I1">
      <selection activeCell="N16" sqref="N16"/>
    </sheetView>
  </sheetViews>
  <sheetFormatPr defaultColWidth="9.140625" defaultRowHeight="15"/>
  <cols>
    <col min="1" max="1" width="0.9921875" style="20" customWidth="1"/>
    <col min="2" max="2" width="18.28125" style="21" hidden="1" customWidth="1"/>
    <col min="3" max="3" width="10.7109375" style="21" hidden="1" customWidth="1"/>
    <col min="4" max="4" width="28.28125" style="22" customWidth="1"/>
    <col min="5" max="5" width="4.28125" style="21" customWidth="1"/>
    <col min="6" max="6" width="28.28125" style="22" customWidth="1"/>
    <col min="7" max="7" width="5.00390625" style="23" customWidth="1"/>
    <col min="8" max="8" width="28.28125" style="24" customWidth="1"/>
    <col min="9" max="9" width="4.7109375" style="25" customWidth="1"/>
    <col min="10" max="10" width="29.7109375" style="24" customWidth="1"/>
    <col min="11" max="11" width="6.28125" style="24" customWidth="1"/>
    <col min="12" max="12" width="18.28125" style="21" hidden="1" customWidth="1"/>
    <col min="13" max="13" width="1.7109375" style="21" customWidth="1"/>
    <col min="14" max="14" width="29.7109375" style="24" customWidth="1"/>
    <col min="15" max="15" width="5.00390625" style="24" customWidth="1"/>
    <col min="16" max="16" width="18.28125" style="21" hidden="1" customWidth="1"/>
    <col min="17" max="17" width="10.7109375" style="21" hidden="1" customWidth="1"/>
    <col min="18" max="18" width="28.7109375" style="24" customWidth="1"/>
    <col min="19" max="19" width="4.28125" style="24" customWidth="1"/>
    <col min="20" max="20" width="30.7109375" style="25" customWidth="1"/>
    <col min="21" max="21" width="4.28125" style="25" customWidth="1"/>
    <col min="22" max="22" width="18.28125" style="21" hidden="1" customWidth="1"/>
    <col min="23" max="23" width="10.7109375" style="21" hidden="1" customWidth="1"/>
    <col min="24" max="24" width="30.28125" style="24" customWidth="1"/>
    <col min="25" max="25" width="5.28125" style="24" customWidth="1"/>
    <col min="26" max="26" width="28.140625" style="24" customWidth="1"/>
    <col min="27" max="27" width="5.28125" style="24" customWidth="1"/>
    <col min="28" max="16384" width="9.140625" style="20" customWidth="1"/>
  </cols>
  <sheetData>
    <row r="1" ht="15">
      <c r="O1" s="26"/>
    </row>
    <row r="2" spans="20:21" ht="17.25" customHeight="1">
      <c r="T2" s="268"/>
      <c r="U2" s="268"/>
    </row>
    <row r="3" spans="2:27" s="27" customFormat="1" ht="12.75">
      <c r="B3" s="28" t="s">
        <v>24</v>
      </c>
      <c r="C3" s="29"/>
      <c r="D3" s="30" t="s">
        <v>25</v>
      </c>
      <c r="E3" s="29"/>
      <c r="F3" s="30" t="s">
        <v>26</v>
      </c>
      <c r="G3" s="23"/>
      <c r="H3" s="30" t="s">
        <v>27</v>
      </c>
      <c r="I3" s="31"/>
      <c r="J3" s="30" t="s">
        <v>28</v>
      </c>
      <c r="K3" s="32"/>
      <c r="L3" s="28" t="s">
        <v>29</v>
      </c>
      <c r="M3" s="29"/>
      <c r="N3" s="30" t="s">
        <v>30</v>
      </c>
      <c r="O3" s="32"/>
      <c r="P3" s="33" t="s">
        <v>31</v>
      </c>
      <c r="Q3" s="34"/>
      <c r="R3" s="35" t="s">
        <v>32</v>
      </c>
      <c r="S3" s="36"/>
      <c r="T3" s="35" t="s">
        <v>33</v>
      </c>
      <c r="U3" s="36"/>
      <c r="V3" s="33" t="s">
        <v>34</v>
      </c>
      <c r="W3" s="29"/>
      <c r="X3" s="35" t="s">
        <v>35</v>
      </c>
      <c r="Y3" s="32"/>
      <c r="Z3" s="30" t="s">
        <v>16</v>
      </c>
      <c r="AA3" s="32"/>
    </row>
    <row r="4" spans="2:27" s="27" customFormat="1" ht="17.25" customHeight="1">
      <c r="B4" s="28"/>
      <c r="C4" s="29"/>
      <c r="D4" s="30"/>
      <c r="E4" s="29"/>
      <c r="F4" s="30"/>
      <c r="G4" s="23"/>
      <c r="H4" s="30"/>
      <c r="I4" s="31"/>
      <c r="J4" s="30"/>
      <c r="K4" s="32"/>
      <c r="L4" s="28"/>
      <c r="M4" s="29"/>
      <c r="N4" s="30"/>
      <c r="O4" s="32"/>
      <c r="P4" s="33"/>
      <c r="Q4" s="34"/>
      <c r="R4" s="35"/>
      <c r="S4" s="36"/>
      <c r="T4" s="35"/>
      <c r="U4" s="36"/>
      <c r="V4" s="33"/>
      <c r="W4" s="29"/>
      <c r="X4" s="35"/>
      <c r="Y4" s="32"/>
      <c r="Z4" s="30"/>
      <c r="AA4" s="32"/>
    </row>
    <row r="5" spans="2:27" s="37" customFormat="1" ht="12.75">
      <c r="B5" s="38"/>
      <c r="C5" s="39"/>
      <c r="D5" s="40" t="s">
        <v>36</v>
      </c>
      <c r="E5" s="23"/>
      <c r="F5" s="40" t="s">
        <v>36</v>
      </c>
      <c r="G5" s="23"/>
      <c r="H5" s="40" t="s">
        <v>36</v>
      </c>
      <c r="I5" s="41"/>
      <c r="J5" s="40" t="s">
        <v>36</v>
      </c>
      <c r="K5" s="42"/>
      <c r="L5" s="38"/>
      <c r="M5" s="39"/>
      <c r="N5" s="40" t="s">
        <v>36</v>
      </c>
      <c r="O5" s="42"/>
      <c r="P5" s="38"/>
      <c r="Q5" s="39"/>
      <c r="R5" s="40" t="s">
        <v>36</v>
      </c>
      <c r="S5" s="42"/>
      <c r="T5" s="43" t="s">
        <v>37</v>
      </c>
      <c r="U5" s="44"/>
      <c r="V5" s="38"/>
      <c r="W5" s="39"/>
      <c r="X5" s="40" t="s">
        <v>37</v>
      </c>
      <c r="Y5" s="42"/>
      <c r="Z5" s="40" t="s">
        <v>37</v>
      </c>
      <c r="AA5" s="42"/>
    </row>
    <row r="6" spans="2:27" s="45" customFormat="1" ht="12.75">
      <c r="B6" s="46"/>
      <c r="C6" s="47"/>
      <c r="D6" s="48" t="s">
        <v>38</v>
      </c>
      <c r="E6" s="49"/>
      <c r="F6" s="50" t="s">
        <v>38</v>
      </c>
      <c r="G6" s="23"/>
      <c r="H6" s="50" t="s">
        <v>38</v>
      </c>
      <c r="I6" s="51"/>
      <c r="J6" s="48" t="s">
        <v>38</v>
      </c>
      <c r="K6" s="44"/>
      <c r="L6" s="52"/>
      <c r="M6" s="47"/>
      <c r="N6" s="48" t="s">
        <v>38</v>
      </c>
      <c r="O6" s="44"/>
      <c r="P6" s="46"/>
      <c r="Q6" s="47"/>
      <c r="R6" s="50" t="s">
        <v>38</v>
      </c>
      <c r="S6" s="26"/>
      <c r="T6" s="53" t="s">
        <v>38</v>
      </c>
      <c r="U6" s="26"/>
      <c r="V6" s="54"/>
      <c r="W6" s="55"/>
      <c r="X6" s="50" t="s">
        <v>38</v>
      </c>
      <c r="Y6" s="26"/>
      <c r="Z6" s="50" t="s">
        <v>38</v>
      </c>
      <c r="AA6" s="26"/>
    </row>
    <row r="7" spans="1:27" ht="23.25" customHeight="1">
      <c r="A7" s="56"/>
      <c r="B7" s="48" t="s">
        <v>39</v>
      </c>
      <c r="C7" s="57"/>
      <c r="D7" s="50" t="s">
        <v>40</v>
      </c>
      <c r="E7" s="23"/>
      <c r="F7" s="50" t="s">
        <v>40</v>
      </c>
      <c r="H7" s="50" t="s">
        <v>40</v>
      </c>
      <c r="I7" s="51"/>
      <c r="J7" s="48" t="s">
        <v>40</v>
      </c>
      <c r="K7" s="58"/>
      <c r="L7" s="59" t="s">
        <v>40</v>
      </c>
      <c r="M7" s="57" t="s">
        <v>40</v>
      </c>
      <c r="N7" s="48" t="s">
        <v>40</v>
      </c>
      <c r="O7" s="60"/>
      <c r="P7" s="48" t="s">
        <v>40</v>
      </c>
      <c r="Q7" s="57" t="s">
        <v>40</v>
      </c>
      <c r="R7" s="50" t="s">
        <v>40</v>
      </c>
      <c r="S7" s="60"/>
      <c r="T7" s="50" t="s">
        <v>40</v>
      </c>
      <c r="U7" s="61"/>
      <c r="V7" s="48" t="s">
        <v>40</v>
      </c>
      <c r="W7" s="57" t="s">
        <v>40</v>
      </c>
      <c r="X7" s="50" t="s">
        <v>40</v>
      </c>
      <c r="Y7" s="60"/>
      <c r="Z7" s="50" t="s">
        <v>40</v>
      </c>
      <c r="AA7" s="60"/>
    </row>
    <row r="8" spans="1:27" ht="23.25" customHeight="1">
      <c r="A8" s="56"/>
      <c r="B8" s="48"/>
      <c r="C8" s="57"/>
      <c r="D8" s="48" t="s">
        <v>41</v>
      </c>
      <c r="E8" s="23"/>
      <c r="F8" s="48" t="s">
        <v>41</v>
      </c>
      <c r="H8" s="48" t="s">
        <v>41</v>
      </c>
      <c r="I8" s="51"/>
      <c r="J8" s="50" t="s">
        <v>41</v>
      </c>
      <c r="K8" s="58"/>
      <c r="L8" s="59"/>
      <c r="M8" s="57"/>
      <c r="N8" s="50" t="s">
        <v>41</v>
      </c>
      <c r="O8" s="60"/>
      <c r="P8" s="48"/>
      <c r="Q8" s="57"/>
      <c r="R8" s="50" t="s">
        <v>41</v>
      </c>
      <c r="S8" s="60"/>
      <c r="T8" s="50" t="s">
        <v>41</v>
      </c>
      <c r="U8" s="61"/>
      <c r="V8" s="48"/>
      <c r="W8" s="57"/>
      <c r="X8" s="50" t="s">
        <v>41</v>
      </c>
      <c r="Y8" s="60"/>
      <c r="Z8" s="50" t="s">
        <v>41</v>
      </c>
      <c r="AA8" s="60"/>
    </row>
    <row r="9" spans="2:27" s="56" customFormat="1" ht="22.9" customHeight="1">
      <c r="B9" s="48"/>
      <c r="C9" s="62"/>
      <c r="D9" s="48" t="s">
        <v>42</v>
      </c>
      <c r="E9" s="23"/>
      <c r="F9" s="48" t="s">
        <v>42</v>
      </c>
      <c r="G9" s="23"/>
      <c r="H9" s="48" t="s">
        <v>42</v>
      </c>
      <c r="I9" s="63"/>
      <c r="J9" s="48" t="s">
        <v>42</v>
      </c>
      <c r="K9" s="51"/>
      <c r="L9" s="63"/>
      <c r="M9" s="62"/>
      <c r="N9" s="53" t="s">
        <v>42</v>
      </c>
      <c r="O9" s="61"/>
      <c r="P9" s="48"/>
      <c r="Q9" s="62"/>
      <c r="R9" s="53" t="s">
        <v>42</v>
      </c>
      <c r="S9" s="61"/>
      <c r="T9" s="53" t="s">
        <v>42</v>
      </c>
      <c r="U9" s="61"/>
      <c r="V9" s="48"/>
      <c r="W9" s="62"/>
      <c r="X9" s="53" t="s">
        <v>42</v>
      </c>
      <c r="Y9" s="61"/>
      <c r="Z9" s="50" t="s">
        <v>42</v>
      </c>
      <c r="AA9" s="61"/>
    </row>
    <row r="10" spans="2:27" s="27" customFormat="1" ht="12.75">
      <c r="B10" s="28"/>
      <c r="C10" s="29"/>
      <c r="D10" s="30"/>
      <c r="E10" s="23"/>
      <c r="F10" s="30"/>
      <c r="G10" s="23"/>
      <c r="H10" s="30"/>
      <c r="I10" s="31"/>
      <c r="J10" s="50" t="s">
        <v>43</v>
      </c>
      <c r="K10" s="64"/>
      <c r="L10" s="65"/>
      <c r="M10" s="29"/>
      <c r="N10" s="50" t="s">
        <v>43</v>
      </c>
      <c r="O10" s="66"/>
      <c r="P10" s="28"/>
      <c r="Q10" s="29"/>
      <c r="R10" s="30"/>
      <c r="S10" s="66"/>
      <c r="T10" s="35"/>
      <c r="U10" s="67"/>
      <c r="V10" s="28"/>
      <c r="W10" s="29"/>
      <c r="X10" s="30"/>
      <c r="Y10" s="66"/>
      <c r="Z10" s="30"/>
      <c r="AA10" s="66"/>
    </row>
    <row r="11" spans="2:26" ht="15">
      <c r="B11" s="68"/>
      <c r="D11" s="69"/>
      <c r="E11" s="23"/>
      <c r="F11" s="69"/>
      <c r="H11" s="69"/>
      <c r="I11" s="70"/>
      <c r="J11" s="69"/>
      <c r="K11" s="22"/>
      <c r="L11" s="71"/>
      <c r="N11" s="69"/>
      <c r="P11" s="68"/>
      <c r="R11" s="69"/>
      <c r="T11" s="72"/>
      <c r="V11" s="68"/>
      <c r="X11" s="69"/>
      <c r="Z11" s="69"/>
    </row>
    <row r="12" spans="2:27" ht="22.9" customHeight="1">
      <c r="B12" s="73" t="s">
        <v>44</v>
      </c>
      <c r="D12" s="73" t="s">
        <v>45</v>
      </c>
      <c r="E12" s="23"/>
      <c r="F12" s="73" t="s">
        <v>45</v>
      </c>
      <c r="H12" s="73" t="s">
        <v>45</v>
      </c>
      <c r="I12" s="63"/>
      <c r="J12" s="50" t="s">
        <v>45</v>
      </c>
      <c r="K12" s="74"/>
      <c r="L12" s="75" t="s">
        <v>44</v>
      </c>
      <c r="M12" s="57">
        <v>230000</v>
      </c>
      <c r="N12" s="50" t="s">
        <v>45</v>
      </c>
      <c r="O12" s="60"/>
      <c r="P12" s="76" t="s">
        <v>44</v>
      </c>
      <c r="Q12" s="57"/>
      <c r="R12" s="73" t="s">
        <v>45</v>
      </c>
      <c r="S12" s="60"/>
      <c r="T12" s="50" t="s">
        <v>45</v>
      </c>
      <c r="U12" s="61"/>
      <c r="V12" s="77" t="s">
        <v>44</v>
      </c>
      <c r="W12" s="62">
        <v>230000</v>
      </c>
      <c r="X12" s="50" t="s">
        <v>45</v>
      </c>
      <c r="Y12" s="60"/>
      <c r="Z12" s="50" t="s">
        <v>45</v>
      </c>
      <c r="AA12" s="60"/>
    </row>
    <row r="13" spans="2:27" ht="67.5">
      <c r="B13" s="73" t="s">
        <v>46</v>
      </c>
      <c r="C13" s="57"/>
      <c r="D13" s="73" t="s">
        <v>46</v>
      </c>
      <c r="E13" s="23"/>
      <c r="F13" s="73" t="s">
        <v>46</v>
      </c>
      <c r="H13" s="73" t="s">
        <v>46</v>
      </c>
      <c r="I13" s="63"/>
      <c r="J13" s="50" t="s">
        <v>46</v>
      </c>
      <c r="K13" s="58"/>
      <c r="L13" s="75" t="s">
        <v>46</v>
      </c>
      <c r="M13" s="57"/>
      <c r="N13" s="50" t="s">
        <v>46</v>
      </c>
      <c r="O13" s="60"/>
      <c r="P13" s="77" t="s">
        <v>46</v>
      </c>
      <c r="Q13" s="57">
        <v>100000</v>
      </c>
      <c r="R13" s="50" t="s">
        <v>46</v>
      </c>
      <c r="S13" s="60"/>
      <c r="T13" s="50" t="s">
        <v>46</v>
      </c>
      <c r="U13" s="61"/>
      <c r="V13" s="77" t="s">
        <v>46</v>
      </c>
      <c r="W13" s="57"/>
      <c r="X13" s="50" t="s">
        <v>46</v>
      </c>
      <c r="Y13" s="60"/>
      <c r="Z13" s="50" t="s">
        <v>46</v>
      </c>
      <c r="AA13" s="60"/>
    </row>
    <row r="14" spans="2:27" ht="33.75">
      <c r="B14" s="77" t="s">
        <v>47</v>
      </c>
      <c r="C14" s="57">
        <v>40000</v>
      </c>
      <c r="D14" s="50" t="s">
        <v>47</v>
      </c>
      <c r="E14" s="23"/>
      <c r="F14" s="50" t="s">
        <v>47</v>
      </c>
      <c r="H14" s="50" t="s">
        <v>47</v>
      </c>
      <c r="I14" s="51"/>
      <c r="J14" s="50" t="s">
        <v>47</v>
      </c>
      <c r="K14" s="58"/>
      <c r="L14" s="75" t="s">
        <v>47</v>
      </c>
      <c r="M14" s="57"/>
      <c r="N14" s="50" t="s">
        <v>47</v>
      </c>
      <c r="O14" s="60"/>
      <c r="P14" s="77" t="s">
        <v>47</v>
      </c>
      <c r="Q14" s="57"/>
      <c r="R14" s="50" t="s">
        <v>47</v>
      </c>
      <c r="S14" s="60"/>
      <c r="T14" s="50" t="s">
        <v>47</v>
      </c>
      <c r="U14" s="61"/>
      <c r="V14" s="77" t="s">
        <v>47</v>
      </c>
      <c r="W14" s="57"/>
      <c r="X14" s="50" t="s">
        <v>47</v>
      </c>
      <c r="Y14" s="60"/>
      <c r="Z14" s="50" t="s">
        <v>47</v>
      </c>
      <c r="AA14" s="60"/>
    </row>
    <row r="15" spans="2:27" ht="22.5">
      <c r="B15" s="77" t="s">
        <v>48</v>
      </c>
      <c r="C15" s="57"/>
      <c r="D15" s="50" t="s">
        <v>48</v>
      </c>
      <c r="E15" s="23"/>
      <c r="F15" s="50" t="s">
        <v>48</v>
      </c>
      <c r="H15" s="50" t="s">
        <v>48</v>
      </c>
      <c r="I15" s="51"/>
      <c r="J15" s="50" t="s">
        <v>48</v>
      </c>
      <c r="K15" s="58"/>
      <c r="L15" s="75" t="s">
        <v>48</v>
      </c>
      <c r="M15" s="57"/>
      <c r="N15" s="50" t="s">
        <v>48</v>
      </c>
      <c r="O15" s="60"/>
      <c r="P15" s="77" t="s">
        <v>48</v>
      </c>
      <c r="Q15" s="57"/>
      <c r="R15" s="50" t="s">
        <v>48</v>
      </c>
      <c r="S15" s="60"/>
      <c r="T15" s="50" t="s">
        <v>48</v>
      </c>
      <c r="U15" s="61"/>
      <c r="V15" s="77" t="s">
        <v>48</v>
      </c>
      <c r="W15" s="62"/>
      <c r="X15" s="50" t="s">
        <v>48</v>
      </c>
      <c r="Y15" s="60"/>
      <c r="Z15" s="50" t="s">
        <v>48</v>
      </c>
      <c r="AA15" s="60"/>
    </row>
    <row r="16" spans="2:27" ht="22.5">
      <c r="B16" s="77" t="s">
        <v>49</v>
      </c>
      <c r="C16" s="57">
        <v>1000</v>
      </c>
      <c r="D16" s="50" t="s">
        <v>49</v>
      </c>
      <c r="E16" s="23"/>
      <c r="F16" s="50" t="s">
        <v>49</v>
      </c>
      <c r="H16" s="50" t="s">
        <v>49</v>
      </c>
      <c r="I16" s="51"/>
      <c r="J16" s="50" t="s">
        <v>49</v>
      </c>
      <c r="K16" s="58"/>
      <c r="L16" s="75" t="s">
        <v>49</v>
      </c>
      <c r="M16" s="57">
        <v>7600</v>
      </c>
      <c r="N16" s="50" t="s">
        <v>49</v>
      </c>
      <c r="O16" s="60"/>
      <c r="P16" s="77" t="s">
        <v>49</v>
      </c>
      <c r="Q16" s="57">
        <v>2500</v>
      </c>
      <c r="R16" s="50" t="s">
        <v>49</v>
      </c>
      <c r="S16" s="60"/>
      <c r="T16" s="50" t="s">
        <v>49</v>
      </c>
      <c r="U16" s="61"/>
      <c r="V16" s="77" t="s">
        <v>49</v>
      </c>
      <c r="W16" s="62">
        <v>7600</v>
      </c>
      <c r="X16" s="50" t="s">
        <v>49</v>
      </c>
      <c r="Y16" s="60"/>
      <c r="Z16" s="50" t="s">
        <v>49</v>
      </c>
      <c r="AA16" s="60"/>
    </row>
    <row r="17" spans="2:27" ht="51" customHeight="1">
      <c r="B17" s="73" t="s">
        <v>50</v>
      </c>
      <c r="C17" s="57"/>
      <c r="D17" s="73" t="s">
        <v>50</v>
      </c>
      <c r="E17" s="23"/>
      <c r="F17" s="73" t="s">
        <v>50</v>
      </c>
      <c r="H17" s="73" t="s">
        <v>50</v>
      </c>
      <c r="I17" s="63"/>
      <c r="J17" s="50" t="s">
        <v>50</v>
      </c>
      <c r="K17" s="58"/>
      <c r="L17" s="75" t="s">
        <v>50</v>
      </c>
      <c r="M17" s="57">
        <v>10500</v>
      </c>
      <c r="N17" s="50" t="s">
        <v>50</v>
      </c>
      <c r="O17" s="60"/>
      <c r="P17" s="76" t="s">
        <v>50</v>
      </c>
      <c r="Q17" s="57"/>
      <c r="R17" s="50" t="s">
        <v>50</v>
      </c>
      <c r="S17" s="78"/>
      <c r="T17" s="50" t="s">
        <v>50</v>
      </c>
      <c r="U17" s="61"/>
      <c r="V17" s="77" t="s">
        <v>50</v>
      </c>
      <c r="W17" s="62">
        <v>10500</v>
      </c>
      <c r="X17" s="50" t="s">
        <v>50</v>
      </c>
      <c r="Y17" s="60"/>
      <c r="Z17" s="50" t="s">
        <v>50</v>
      </c>
      <c r="AA17" s="60"/>
    </row>
    <row r="18" spans="2:27" ht="22.5">
      <c r="B18" s="73" t="s">
        <v>51</v>
      </c>
      <c r="C18" s="57"/>
      <c r="D18" s="73" t="s">
        <v>51</v>
      </c>
      <c r="E18" s="23"/>
      <c r="F18" s="73" t="s">
        <v>51</v>
      </c>
      <c r="H18" s="73" t="s">
        <v>51</v>
      </c>
      <c r="I18" s="63"/>
      <c r="J18" s="50" t="s">
        <v>51</v>
      </c>
      <c r="K18" s="58"/>
      <c r="L18" s="75" t="s">
        <v>51</v>
      </c>
      <c r="M18" s="57">
        <v>48000</v>
      </c>
      <c r="N18" s="50" t="s">
        <v>51</v>
      </c>
      <c r="O18" s="60"/>
      <c r="P18" s="76" t="s">
        <v>51</v>
      </c>
      <c r="Q18" s="57"/>
      <c r="R18" s="73" t="s">
        <v>51</v>
      </c>
      <c r="S18" s="60"/>
      <c r="T18" s="50" t="s">
        <v>51</v>
      </c>
      <c r="U18" s="79"/>
      <c r="V18" s="77" t="s">
        <v>51</v>
      </c>
      <c r="W18" s="62">
        <v>48000</v>
      </c>
      <c r="X18" s="50" t="s">
        <v>51</v>
      </c>
      <c r="Y18" s="60"/>
      <c r="Z18" s="50" t="s">
        <v>51</v>
      </c>
      <c r="AA18" s="60"/>
    </row>
    <row r="19" spans="2:27" ht="22.5">
      <c r="B19" s="73" t="s">
        <v>52</v>
      </c>
      <c r="C19" s="57"/>
      <c r="D19" s="73" t="s">
        <v>52</v>
      </c>
      <c r="E19" s="23"/>
      <c r="F19" s="73" t="s">
        <v>52</v>
      </c>
      <c r="H19" s="73" t="s">
        <v>52</v>
      </c>
      <c r="I19" s="63"/>
      <c r="J19" s="50" t="s">
        <v>52</v>
      </c>
      <c r="K19" s="58"/>
      <c r="L19" s="80" t="s">
        <v>52</v>
      </c>
      <c r="M19" s="57"/>
      <c r="N19" s="50" t="s">
        <v>52</v>
      </c>
      <c r="O19" s="60"/>
      <c r="P19" s="81" t="s">
        <v>52</v>
      </c>
      <c r="Q19" s="57"/>
      <c r="R19" s="73" t="s">
        <v>52</v>
      </c>
      <c r="S19" s="60"/>
      <c r="T19" s="50" t="s">
        <v>52</v>
      </c>
      <c r="U19" s="61"/>
      <c r="V19" s="77" t="s">
        <v>52</v>
      </c>
      <c r="W19" s="57"/>
      <c r="X19" s="50" t="s">
        <v>52</v>
      </c>
      <c r="Y19" s="60"/>
      <c r="Z19" s="50" t="s">
        <v>52</v>
      </c>
      <c r="AA19" s="60"/>
    </row>
    <row r="20" spans="2:27" ht="27" customHeight="1">
      <c r="B20" s="73" t="s">
        <v>53</v>
      </c>
      <c r="C20" s="57"/>
      <c r="D20" s="73" t="s">
        <v>53</v>
      </c>
      <c r="E20" s="23"/>
      <c r="F20" s="73" t="s">
        <v>53</v>
      </c>
      <c r="H20" s="73" t="s">
        <v>53</v>
      </c>
      <c r="I20" s="63"/>
      <c r="J20" s="50" t="s">
        <v>53</v>
      </c>
      <c r="K20" s="63"/>
      <c r="L20" s="80" t="s">
        <v>53</v>
      </c>
      <c r="M20" s="57"/>
      <c r="N20" s="50" t="s">
        <v>53</v>
      </c>
      <c r="O20" s="82"/>
      <c r="P20" s="81" t="s">
        <v>53</v>
      </c>
      <c r="Q20" s="57"/>
      <c r="R20" s="73" t="s">
        <v>53</v>
      </c>
      <c r="S20" s="60"/>
      <c r="T20" s="50" t="s">
        <v>53</v>
      </c>
      <c r="U20" s="61"/>
      <c r="V20" s="77" t="s">
        <v>53</v>
      </c>
      <c r="W20" s="57"/>
      <c r="X20" s="50" t="s">
        <v>53</v>
      </c>
      <c r="Y20" s="60"/>
      <c r="Z20" s="50" t="s">
        <v>53</v>
      </c>
      <c r="AA20" s="60"/>
    </row>
    <row r="21" spans="1:27" ht="22.5">
      <c r="A21" s="83"/>
      <c r="B21" s="48" t="s">
        <v>54</v>
      </c>
      <c r="C21" s="57"/>
      <c r="D21" s="73" t="s">
        <v>54</v>
      </c>
      <c r="E21" s="23"/>
      <c r="F21" s="73" t="s">
        <v>54</v>
      </c>
      <c r="H21" s="73" t="s">
        <v>54</v>
      </c>
      <c r="I21" s="63"/>
      <c r="J21" s="73" t="s">
        <v>54</v>
      </c>
      <c r="K21" s="70"/>
      <c r="L21" s="80" t="s">
        <v>54</v>
      </c>
      <c r="M21" s="57"/>
      <c r="N21" s="50" t="s">
        <v>54</v>
      </c>
      <c r="O21" s="60"/>
      <c r="P21" s="76" t="s">
        <v>54</v>
      </c>
      <c r="Q21" s="57"/>
      <c r="R21" s="84" t="s">
        <v>54</v>
      </c>
      <c r="S21" s="26"/>
      <c r="T21" s="50" t="s">
        <v>54</v>
      </c>
      <c r="U21" s="26"/>
      <c r="V21" s="85" t="s">
        <v>54</v>
      </c>
      <c r="W21" s="57"/>
      <c r="X21" s="50" t="s">
        <v>54</v>
      </c>
      <c r="Y21" s="60"/>
      <c r="Z21" s="50" t="s">
        <v>54</v>
      </c>
      <c r="AA21" s="60"/>
    </row>
    <row r="22" spans="1:27" ht="21.75" customHeight="1">
      <c r="A22" s="82"/>
      <c r="B22" s="73" t="s">
        <v>55</v>
      </c>
      <c r="C22" s="57"/>
      <c r="D22" s="73" t="s">
        <v>55</v>
      </c>
      <c r="E22" s="23"/>
      <c r="F22" s="73" t="s">
        <v>55</v>
      </c>
      <c r="H22" s="73" t="s">
        <v>55</v>
      </c>
      <c r="I22" s="63"/>
      <c r="J22" s="50" t="s">
        <v>55</v>
      </c>
      <c r="K22" s="51"/>
      <c r="L22" s="80" t="s">
        <v>55</v>
      </c>
      <c r="M22" s="57"/>
      <c r="N22" s="50" t="s">
        <v>55</v>
      </c>
      <c r="O22" s="60"/>
      <c r="P22" s="76" t="s">
        <v>55</v>
      </c>
      <c r="Q22" s="57"/>
      <c r="R22" s="50" t="s">
        <v>55</v>
      </c>
      <c r="S22" s="60"/>
      <c r="T22" s="50" t="s">
        <v>55</v>
      </c>
      <c r="V22" s="85" t="s">
        <v>55</v>
      </c>
      <c r="W22" s="57"/>
      <c r="X22" s="50" t="s">
        <v>55</v>
      </c>
      <c r="Y22" s="60"/>
      <c r="Z22" s="50" t="s">
        <v>55</v>
      </c>
      <c r="AA22" s="60"/>
    </row>
    <row r="23" spans="1:27" ht="74.25" customHeight="1">
      <c r="A23" s="82"/>
      <c r="B23" s="48" t="s">
        <v>56</v>
      </c>
      <c r="C23" s="57"/>
      <c r="D23" s="73" t="s">
        <v>57</v>
      </c>
      <c r="E23" s="23"/>
      <c r="F23" s="73" t="s">
        <v>57</v>
      </c>
      <c r="H23" s="73" t="s">
        <v>57</v>
      </c>
      <c r="I23" s="63"/>
      <c r="J23" s="73" t="s">
        <v>57</v>
      </c>
      <c r="K23" s="70"/>
      <c r="L23" s="59" t="s">
        <v>56</v>
      </c>
      <c r="M23" s="57"/>
      <c r="N23" s="86" t="s">
        <v>58</v>
      </c>
      <c r="O23" s="87" t="s">
        <v>59</v>
      </c>
      <c r="P23" s="85" t="s">
        <v>56</v>
      </c>
      <c r="Q23" s="57"/>
      <c r="R23" s="88" t="s">
        <v>60</v>
      </c>
      <c r="T23" s="88" t="s">
        <v>60</v>
      </c>
      <c r="U23" s="61"/>
      <c r="V23" s="85" t="s">
        <v>56</v>
      </c>
      <c r="W23" s="57"/>
      <c r="X23" s="88" t="s">
        <v>60</v>
      </c>
      <c r="Y23" s="60"/>
      <c r="Z23" s="88" t="s">
        <v>60</v>
      </c>
      <c r="AA23" s="60"/>
    </row>
    <row r="24" spans="1:27" ht="20.25" customHeight="1">
      <c r="A24" s="82"/>
      <c r="B24" s="76" t="s">
        <v>61</v>
      </c>
      <c r="C24" s="57"/>
      <c r="D24" s="73" t="s">
        <v>61</v>
      </c>
      <c r="E24" s="23"/>
      <c r="F24" s="50" t="s">
        <v>61</v>
      </c>
      <c r="H24" s="50" t="s">
        <v>61</v>
      </c>
      <c r="I24" s="51"/>
      <c r="J24" s="50" t="s">
        <v>61</v>
      </c>
      <c r="K24" s="89"/>
      <c r="L24" s="80" t="s">
        <v>61</v>
      </c>
      <c r="M24" s="57"/>
      <c r="N24" s="50" t="s">
        <v>61</v>
      </c>
      <c r="O24" s="60"/>
      <c r="P24" s="85" t="s">
        <v>61</v>
      </c>
      <c r="Q24" s="57"/>
      <c r="R24" s="50" t="s">
        <v>61</v>
      </c>
      <c r="S24" s="60"/>
      <c r="T24" s="50" t="s">
        <v>61</v>
      </c>
      <c r="U24" s="61"/>
      <c r="V24" s="85" t="s">
        <v>61</v>
      </c>
      <c r="W24" s="57"/>
      <c r="X24" s="50" t="s">
        <v>61</v>
      </c>
      <c r="Y24" s="60"/>
      <c r="Z24" s="50" t="s">
        <v>61</v>
      </c>
      <c r="AA24" s="60"/>
    </row>
    <row r="25" spans="1:27" ht="22.5">
      <c r="A25" s="82"/>
      <c r="B25" s="73" t="s">
        <v>62</v>
      </c>
      <c r="C25" s="57"/>
      <c r="D25" s="73" t="s">
        <v>62</v>
      </c>
      <c r="E25" s="23"/>
      <c r="F25" s="73" t="s">
        <v>62</v>
      </c>
      <c r="H25" s="73" t="s">
        <v>62</v>
      </c>
      <c r="I25" s="63"/>
      <c r="J25" s="73" t="s">
        <v>62</v>
      </c>
      <c r="K25" s="51"/>
      <c r="L25" s="59" t="s">
        <v>62</v>
      </c>
      <c r="M25" s="57"/>
      <c r="N25" s="84" t="s">
        <v>62</v>
      </c>
      <c r="O25" s="60"/>
      <c r="P25" s="53" t="s">
        <v>62</v>
      </c>
      <c r="Q25" s="78"/>
      <c r="R25" s="84" t="s">
        <v>62</v>
      </c>
      <c r="S25" s="26"/>
      <c r="T25" s="84" t="s">
        <v>62</v>
      </c>
      <c r="U25" s="26"/>
      <c r="V25" s="85" t="s">
        <v>62</v>
      </c>
      <c r="W25" s="57"/>
      <c r="X25" s="50" t="s">
        <v>62</v>
      </c>
      <c r="Y25" s="60"/>
      <c r="Z25" s="50" t="s">
        <v>62</v>
      </c>
      <c r="AA25" s="60"/>
    </row>
    <row r="26" spans="2:27" ht="15">
      <c r="B26" s="48" t="s">
        <v>63</v>
      </c>
      <c r="C26" s="57"/>
      <c r="D26" s="50" t="s">
        <v>64</v>
      </c>
      <c r="E26" s="23"/>
      <c r="F26" s="50" t="s">
        <v>64</v>
      </c>
      <c r="H26" s="50" t="s">
        <v>64</v>
      </c>
      <c r="I26" s="51"/>
      <c r="J26" s="73" t="s">
        <v>64</v>
      </c>
      <c r="K26" s="90"/>
      <c r="L26" s="59" t="s">
        <v>63</v>
      </c>
      <c r="M26" s="57"/>
      <c r="N26" s="73" t="s">
        <v>64</v>
      </c>
      <c r="O26" s="60"/>
      <c r="P26" s="48" t="s">
        <v>63</v>
      </c>
      <c r="Q26" s="57"/>
      <c r="R26" s="50" t="s">
        <v>64</v>
      </c>
      <c r="S26" s="91"/>
      <c r="T26" s="50" t="s">
        <v>64</v>
      </c>
      <c r="U26" s="92"/>
      <c r="V26" s="48" t="s">
        <v>63</v>
      </c>
      <c r="W26" s="62"/>
      <c r="X26" s="50" t="s">
        <v>64</v>
      </c>
      <c r="Y26" s="91"/>
      <c r="Z26" s="50" t="s">
        <v>64</v>
      </c>
      <c r="AA26" s="60"/>
    </row>
    <row r="27" spans="2:27" ht="16.9" customHeight="1">
      <c r="B27" s="48"/>
      <c r="C27" s="57"/>
      <c r="D27" s="73" t="s">
        <v>65</v>
      </c>
      <c r="E27" s="23"/>
      <c r="F27" s="73" t="s">
        <v>65</v>
      </c>
      <c r="H27" s="50" t="s">
        <v>65</v>
      </c>
      <c r="I27" s="51"/>
      <c r="J27" s="73" t="s">
        <v>65</v>
      </c>
      <c r="K27" s="90"/>
      <c r="L27" s="59"/>
      <c r="M27" s="57"/>
      <c r="N27" s="73" t="s">
        <v>65</v>
      </c>
      <c r="O27" s="60"/>
      <c r="P27" s="48"/>
      <c r="Q27" s="57"/>
      <c r="R27" s="50" t="s">
        <v>65</v>
      </c>
      <c r="S27" s="90"/>
      <c r="T27" s="50" t="s">
        <v>65</v>
      </c>
      <c r="U27" s="93"/>
      <c r="V27" s="48"/>
      <c r="W27" s="62"/>
      <c r="X27" s="50" t="s">
        <v>65</v>
      </c>
      <c r="Y27" s="90"/>
      <c r="Z27" s="50" t="s">
        <v>65</v>
      </c>
      <c r="AA27" s="60"/>
    </row>
    <row r="28" spans="2:27" ht="22.5">
      <c r="B28" s="77" t="s">
        <v>66</v>
      </c>
      <c r="C28" s="57">
        <v>1700</v>
      </c>
      <c r="D28" s="50" t="s">
        <v>67</v>
      </c>
      <c r="E28" s="23"/>
      <c r="F28" s="50" t="s">
        <v>67</v>
      </c>
      <c r="H28" s="50" t="s">
        <v>67</v>
      </c>
      <c r="I28" s="51"/>
      <c r="J28" s="50" t="s">
        <v>66</v>
      </c>
      <c r="K28" s="58"/>
      <c r="L28" s="63" t="s">
        <v>66</v>
      </c>
      <c r="M28" s="94" t="s">
        <v>68</v>
      </c>
      <c r="N28" s="50" t="s">
        <v>66</v>
      </c>
      <c r="O28" s="60"/>
      <c r="P28" s="77" t="s">
        <v>66</v>
      </c>
      <c r="Q28" s="57" t="s">
        <v>68</v>
      </c>
      <c r="R28" s="50" t="s">
        <v>66</v>
      </c>
      <c r="S28" s="60"/>
      <c r="T28" s="50" t="s">
        <v>66</v>
      </c>
      <c r="U28" s="61"/>
      <c r="V28" s="77" t="s">
        <v>66</v>
      </c>
      <c r="W28" s="57">
        <v>4000</v>
      </c>
      <c r="X28" s="50" t="s">
        <v>66</v>
      </c>
      <c r="Y28" s="60"/>
      <c r="Z28" s="50" t="s">
        <v>66</v>
      </c>
      <c r="AA28" s="60"/>
    </row>
    <row r="29" spans="2:27" ht="15">
      <c r="B29" s="77" t="s">
        <v>69</v>
      </c>
      <c r="C29" s="57" t="s">
        <v>68</v>
      </c>
      <c r="D29" s="50" t="s">
        <v>70</v>
      </c>
      <c r="E29" s="23"/>
      <c r="F29" s="50" t="s">
        <v>70</v>
      </c>
      <c r="H29" s="50" t="s">
        <v>70</v>
      </c>
      <c r="I29" s="51"/>
      <c r="J29" s="73" t="s">
        <v>69</v>
      </c>
      <c r="K29" s="58"/>
      <c r="L29" s="59" t="s">
        <v>69</v>
      </c>
      <c r="M29" s="57"/>
      <c r="N29" s="73" t="s">
        <v>69</v>
      </c>
      <c r="O29" s="60"/>
      <c r="P29" s="77" t="s">
        <v>69</v>
      </c>
      <c r="Q29" s="57">
        <v>3500</v>
      </c>
      <c r="R29" s="50" t="s">
        <v>69</v>
      </c>
      <c r="S29" s="60"/>
      <c r="T29" s="50" t="s">
        <v>69</v>
      </c>
      <c r="U29" s="61"/>
      <c r="V29" s="77" t="s">
        <v>69</v>
      </c>
      <c r="W29" s="57">
        <v>3500</v>
      </c>
      <c r="X29" s="50" t="s">
        <v>69</v>
      </c>
      <c r="Y29" s="60"/>
      <c r="Z29" s="50" t="s">
        <v>69</v>
      </c>
      <c r="AA29" s="60"/>
    </row>
    <row r="30" spans="2:27" ht="12.75" customHeight="1">
      <c r="B30" s="77"/>
      <c r="C30" s="57"/>
      <c r="D30" s="50" t="s">
        <v>71</v>
      </c>
      <c r="E30" s="23"/>
      <c r="F30" s="50" t="s">
        <v>71</v>
      </c>
      <c r="H30" s="50" t="s">
        <v>71</v>
      </c>
      <c r="I30" s="51"/>
      <c r="J30" s="48" t="s">
        <v>71</v>
      </c>
      <c r="K30" s="58"/>
      <c r="L30" s="59"/>
      <c r="M30" s="57"/>
      <c r="N30" s="95" t="s">
        <v>71</v>
      </c>
      <c r="O30" s="269" t="s">
        <v>72</v>
      </c>
      <c r="P30" s="77"/>
      <c r="Q30" s="57"/>
      <c r="R30" s="50" t="s">
        <v>71</v>
      </c>
      <c r="S30" s="60"/>
      <c r="T30" s="50" t="s">
        <v>71</v>
      </c>
      <c r="U30" s="61"/>
      <c r="V30" s="77"/>
      <c r="W30" s="57"/>
      <c r="X30" s="50" t="s">
        <v>71</v>
      </c>
      <c r="Y30" s="60"/>
      <c r="Z30" s="50" t="s">
        <v>71</v>
      </c>
      <c r="AA30" s="60"/>
    </row>
    <row r="31" spans="2:27" ht="22.5">
      <c r="B31" s="77" t="s">
        <v>73</v>
      </c>
      <c r="C31" s="57"/>
      <c r="D31" s="50" t="s">
        <v>73</v>
      </c>
      <c r="E31" s="23"/>
      <c r="F31" s="50" t="s">
        <v>73</v>
      </c>
      <c r="H31" s="50" t="s">
        <v>73</v>
      </c>
      <c r="I31" s="51"/>
      <c r="J31" s="48" t="s">
        <v>73</v>
      </c>
      <c r="K31" s="58"/>
      <c r="L31" s="63" t="s">
        <v>73</v>
      </c>
      <c r="M31" s="57"/>
      <c r="N31" s="95" t="s">
        <v>73</v>
      </c>
      <c r="O31" s="269"/>
      <c r="P31" s="77" t="s">
        <v>73</v>
      </c>
      <c r="Q31" s="57"/>
      <c r="R31" s="50" t="s">
        <v>73</v>
      </c>
      <c r="S31" s="60"/>
      <c r="T31" s="50" t="s">
        <v>73</v>
      </c>
      <c r="U31" s="61"/>
      <c r="V31" s="77" t="s">
        <v>73</v>
      </c>
      <c r="W31" s="57"/>
      <c r="X31" s="50" t="s">
        <v>73</v>
      </c>
      <c r="Y31" s="60"/>
      <c r="Z31" s="50" t="s">
        <v>73</v>
      </c>
      <c r="AA31" s="60"/>
    </row>
    <row r="32" spans="2:27" ht="15">
      <c r="B32" s="77"/>
      <c r="C32" s="57"/>
      <c r="D32" s="50" t="s">
        <v>74</v>
      </c>
      <c r="E32" s="23"/>
      <c r="F32" s="50" t="s">
        <v>74</v>
      </c>
      <c r="H32" s="50" t="s">
        <v>74</v>
      </c>
      <c r="I32" s="51"/>
      <c r="J32" s="48" t="s">
        <v>74</v>
      </c>
      <c r="K32" s="58"/>
      <c r="L32" s="63"/>
      <c r="M32" s="57"/>
      <c r="N32" s="95" t="s">
        <v>74</v>
      </c>
      <c r="O32" s="269"/>
      <c r="P32" s="77"/>
      <c r="Q32" s="57"/>
      <c r="R32" s="50" t="s">
        <v>74</v>
      </c>
      <c r="S32" s="60"/>
      <c r="T32" s="50" t="s">
        <v>74</v>
      </c>
      <c r="U32" s="61"/>
      <c r="V32" s="77"/>
      <c r="W32" s="57"/>
      <c r="X32" s="50" t="s">
        <v>74</v>
      </c>
      <c r="Y32" s="60"/>
      <c r="Z32" s="50" t="s">
        <v>74</v>
      </c>
      <c r="AA32" s="60"/>
    </row>
    <row r="33" spans="2:27" ht="17.25" customHeight="1">
      <c r="B33" s="48" t="s">
        <v>75</v>
      </c>
      <c r="C33" s="57"/>
      <c r="D33" s="50" t="s">
        <v>75</v>
      </c>
      <c r="E33" s="23"/>
      <c r="F33" s="50" t="s">
        <v>75</v>
      </c>
      <c r="H33" s="50" t="s">
        <v>75</v>
      </c>
      <c r="I33" s="51"/>
      <c r="J33" s="73" t="s">
        <v>75</v>
      </c>
      <c r="K33" s="58"/>
      <c r="L33" s="59" t="s">
        <v>75</v>
      </c>
      <c r="M33" s="57"/>
      <c r="N33" s="95" t="s">
        <v>75</v>
      </c>
      <c r="O33" s="269"/>
      <c r="P33" s="48" t="s">
        <v>75</v>
      </c>
      <c r="Q33" s="57"/>
      <c r="R33" s="50" t="s">
        <v>75</v>
      </c>
      <c r="S33" s="60"/>
      <c r="T33" s="50" t="s">
        <v>75</v>
      </c>
      <c r="U33" s="61"/>
      <c r="V33" s="48" t="s">
        <v>75</v>
      </c>
      <c r="W33" s="57"/>
      <c r="X33" s="50" t="s">
        <v>75</v>
      </c>
      <c r="Y33" s="60"/>
      <c r="Z33" s="50" t="s">
        <v>75</v>
      </c>
      <c r="AA33" s="60"/>
    </row>
    <row r="34" spans="2:27" ht="14.25" customHeight="1">
      <c r="B34" s="77" t="s">
        <v>76</v>
      </c>
      <c r="C34" s="57">
        <v>1800</v>
      </c>
      <c r="D34" s="50" t="s">
        <v>76</v>
      </c>
      <c r="E34" s="23"/>
      <c r="F34" s="50" t="s">
        <v>76</v>
      </c>
      <c r="H34" s="50" t="s">
        <v>76</v>
      </c>
      <c r="I34" s="51"/>
      <c r="J34" s="73" t="s">
        <v>76</v>
      </c>
      <c r="K34" s="58"/>
      <c r="L34" s="59" t="s">
        <v>76</v>
      </c>
      <c r="M34" s="57"/>
      <c r="N34" s="73" t="s">
        <v>76</v>
      </c>
      <c r="O34" s="60"/>
      <c r="P34" s="77" t="s">
        <v>76</v>
      </c>
      <c r="Q34" s="57">
        <v>1800</v>
      </c>
      <c r="R34" s="50" t="s">
        <v>76</v>
      </c>
      <c r="S34" s="60"/>
      <c r="T34" s="50" t="s">
        <v>76</v>
      </c>
      <c r="U34" s="61"/>
      <c r="V34" s="77" t="s">
        <v>76</v>
      </c>
      <c r="W34" s="57">
        <v>1800</v>
      </c>
      <c r="X34" s="50" t="s">
        <v>76</v>
      </c>
      <c r="Y34" s="60"/>
      <c r="Z34" s="50" t="s">
        <v>76</v>
      </c>
      <c r="AA34" s="60"/>
    </row>
    <row r="35" spans="2:27" ht="26.25" customHeight="1">
      <c r="B35" s="77" t="s">
        <v>77</v>
      </c>
      <c r="C35" s="57">
        <v>10700</v>
      </c>
      <c r="D35" s="50" t="s">
        <v>77</v>
      </c>
      <c r="E35" s="23"/>
      <c r="F35" s="50" t="s">
        <v>77</v>
      </c>
      <c r="H35" s="50" t="s">
        <v>77</v>
      </c>
      <c r="I35" s="51"/>
      <c r="J35" s="73" t="s">
        <v>77</v>
      </c>
      <c r="K35" s="58"/>
      <c r="L35" s="59" t="s">
        <v>77</v>
      </c>
      <c r="M35" s="57"/>
      <c r="N35" s="50" t="s">
        <v>77</v>
      </c>
      <c r="O35" s="82"/>
      <c r="P35" s="77" t="s">
        <v>77</v>
      </c>
      <c r="Q35" s="57">
        <v>10700</v>
      </c>
      <c r="R35" s="50" t="s">
        <v>77</v>
      </c>
      <c r="S35" s="60"/>
      <c r="T35" s="50" t="s">
        <v>77</v>
      </c>
      <c r="U35" s="61"/>
      <c r="V35" s="77" t="s">
        <v>77</v>
      </c>
      <c r="W35" s="57">
        <v>10700</v>
      </c>
      <c r="X35" s="50" t="s">
        <v>77</v>
      </c>
      <c r="Y35" s="60"/>
      <c r="Z35" s="50" t="s">
        <v>77</v>
      </c>
      <c r="AA35" s="60"/>
    </row>
    <row r="36" spans="2:27" ht="22.5">
      <c r="B36" s="77" t="s">
        <v>78</v>
      </c>
      <c r="C36" s="57">
        <v>23300</v>
      </c>
      <c r="D36" s="50" t="s">
        <v>79</v>
      </c>
      <c r="E36" s="23"/>
      <c r="F36" s="50" t="s">
        <v>79</v>
      </c>
      <c r="H36" s="50" t="s">
        <v>79</v>
      </c>
      <c r="I36" s="51"/>
      <c r="J36" s="50" t="s">
        <v>80</v>
      </c>
      <c r="K36" s="58"/>
      <c r="L36" s="75" t="s">
        <v>78</v>
      </c>
      <c r="M36" s="57">
        <v>36000</v>
      </c>
      <c r="N36" s="50" t="s">
        <v>80</v>
      </c>
      <c r="O36" s="60"/>
      <c r="P36" s="77" t="s">
        <v>78</v>
      </c>
      <c r="Q36" s="57">
        <v>27000</v>
      </c>
      <c r="R36" s="50" t="s">
        <v>78</v>
      </c>
      <c r="S36" s="60"/>
      <c r="T36" s="50" t="s">
        <v>78</v>
      </c>
      <c r="U36" s="61"/>
      <c r="V36" s="77" t="s">
        <v>78</v>
      </c>
      <c r="W36" s="57">
        <v>36000</v>
      </c>
      <c r="X36" s="50" t="s">
        <v>78</v>
      </c>
      <c r="Y36" s="60"/>
      <c r="Z36" s="50" t="s">
        <v>78</v>
      </c>
      <c r="AA36" s="60"/>
    </row>
    <row r="37" spans="2:27" ht="48.75" customHeight="1">
      <c r="B37" s="77" t="s">
        <v>81</v>
      </c>
      <c r="C37" s="57"/>
      <c r="D37" s="50" t="s">
        <v>82</v>
      </c>
      <c r="E37" s="23"/>
      <c r="F37" s="50" t="s">
        <v>82</v>
      </c>
      <c r="H37" s="50" t="s">
        <v>82</v>
      </c>
      <c r="I37" s="51"/>
      <c r="J37" s="73" t="s">
        <v>82</v>
      </c>
      <c r="K37" s="58"/>
      <c r="L37" s="75" t="s">
        <v>81</v>
      </c>
      <c r="M37" s="57"/>
      <c r="N37" s="73" t="s">
        <v>82</v>
      </c>
      <c r="O37" s="60"/>
      <c r="P37" s="77" t="s">
        <v>81</v>
      </c>
      <c r="Q37" s="57"/>
      <c r="R37" s="50" t="s">
        <v>82</v>
      </c>
      <c r="S37" s="60"/>
      <c r="T37" s="50" t="s">
        <v>82</v>
      </c>
      <c r="U37" s="61"/>
      <c r="V37" s="77" t="s">
        <v>81</v>
      </c>
      <c r="W37" s="57"/>
      <c r="X37" s="50" t="s">
        <v>82</v>
      </c>
      <c r="Y37" s="60"/>
      <c r="Z37" s="50" t="s">
        <v>82</v>
      </c>
      <c r="AA37" s="60"/>
    </row>
    <row r="38" spans="2:27" ht="51" customHeight="1">
      <c r="B38" s="77"/>
      <c r="C38" s="57"/>
      <c r="D38" s="50" t="s">
        <v>83</v>
      </c>
      <c r="E38" s="23"/>
      <c r="F38" s="50" t="s">
        <v>83</v>
      </c>
      <c r="H38" s="50" t="s">
        <v>83</v>
      </c>
      <c r="I38" s="51"/>
      <c r="J38" s="73" t="s">
        <v>83</v>
      </c>
      <c r="K38" s="58"/>
      <c r="L38" s="75"/>
      <c r="M38" s="57"/>
      <c r="N38" s="73" t="s">
        <v>83</v>
      </c>
      <c r="O38" s="60"/>
      <c r="P38" s="77"/>
      <c r="Q38" s="57"/>
      <c r="R38" s="50" t="s">
        <v>83</v>
      </c>
      <c r="S38" s="60"/>
      <c r="T38" s="50" t="s">
        <v>83</v>
      </c>
      <c r="U38" s="61"/>
      <c r="V38" s="77"/>
      <c r="W38" s="57"/>
      <c r="X38" s="50" t="s">
        <v>83</v>
      </c>
      <c r="Y38" s="60"/>
      <c r="Z38" s="50" t="s">
        <v>83</v>
      </c>
      <c r="AA38" s="60"/>
    </row>
    <row r="39" spans="2:27" ht="30" customHeight="1">
      <c r="B39" s="77" t="s">
        <v>84</v>
      </c>
      <c r="C39" s="57"/>
      <c r="D39" s="50" t="s">
        <v>84</v>
      </c>
      <c r="E39" s="23"/>
      <c r="F39" s="50" t="s">
        <v>84</v>
      </c>
      <c r="H39" s="50" t="s">
        <v>84</v>
      </c>
      <c r="I39" s="51"/>
      <c r="J39" s="73" t="s">
        <v>84</v>
      </c>
      <c r="K39" s="58"/>
      <c r="L39" s="59" t="s">
        <v>84</v>
      </c>
      <c r="M39" s="57"/>
      <c r="N39" s="73" t="s">
        <v>84</v>
      </c>
      <c r="O39" s="60"/>
      <c r="P39" s="77" t="s">
        <v>84</v>
      </c>
      <c r="Q39" s="57"/>
      <c r="R39" s="50" t="s">
        <v>84</v>
      </c>
      <c r="S39" s="60"/>
      <c r="T39" s="50" t="s">
        <v>84</v>
      </c>
      <c r="U39" s="61"/>
      <c r="V39" s="77" t="s">
        <v>84</v>
      </c>
      <c r="W39" s="57"/>
      <c r="X39" s="50" t="s">
        <v>84</v>
      </c>
      <c r="Y39" s="60"/>
      <c r="Z39" s="50" t="s">
        <v>84</v>
      </c>
      <c r="AA39" s="60"/>
    </row>
    <row r="40" spans="2:27" ht="14.25" customHeight="1">
      <c r="B40" s="77" t="s">
        <v>85</v>
      </c>
      <c r="C40" s="57"/>
      <c r="D40" s="50" t="s">
        <v>85</v>
      </c>
      <c r="E40" s="23"/>
      <c r="F40" s="50" t="s">
        <v>85</v>
      </c>
      <c r="H40" s="50" t="s">
        <v>85</v>
      </c>
      <c r="I40" s="51"/>
      <c r="J40" s="48" t="s">
        <v>85</v>
      </c>
      <c r="K40" s="58"/>
      <c r="L40" s="63" t="s">
        <v>85</v>
      </c>
      <c r="M40" s="57"/>
      <c r="N40" s="48" t="s">
        <v>85</v>
      </c>
      <c r="O40" s="60"/>
      <c r="P40" s="77" t="s">
        <v>85</v>
      </c>
      <c r="Q40" s="57"/>
      <c r="R40" s="50" t="s">
        <v>85</v>
      </c>
      <c r="S40" s="60"/>
      <c r="T40" s="50" t="s">
        <v>85</v>
      </c>
      <c r="U40" s="61"/>
      <c r="V40" s="77" t="s">
        <v>85</v>
      </c>
      <c r="W40" s="57"/>
      <c r="X40" s="50" t="s">
        <v>85</v>
      </c>
      <c r="Y40" s="60"/>
      <c r="Z40" s="50" t="s">
        <v>85</v>
      </c>
      <c r="AA40" s="60"/>
    </row>
    <row r="41" spans="2:27" s="56" customFormat="1" ht="37.9" customHeight="1">
      <c r="B41" s="48"/>
      <c r="C41" s="62"/>
      <c r="D41" s="50" t="s">
        <v>74</v>
      </c>
      <c r="E41" s="23"/>
      <c r="F41" s="50" t="s">
        <v>74</v>
      </c>
      <c r="G41" s="23"/>
      <c r="H41" s="50" t="s">
        <v>74</v>
      </c>
      <c r="I41" s="51"/>
      <c r="J41" s="48" t="s">
        <v>74</v>
      </c>
      <c r="K41" s="51"/>
      <c r="L41" s="48"/>
      <c r="M41" s="62"/>
      <c r="N41" s="48" t="s">
        <v>74</v>
      </c>
      <c r="O41" s="51"/>
      <c r="P41" s="85"/>
      <c r="Q41" s="62"/>
      <c r="R41" s="50" t="s">
        <v>74</v>
      </c>
      <c r="S41" s="51"/>
      <c r="T41" s="50" t="s">
        <v>74</v>
      </c>
      <c r="U41" s="51"/>
      <c r="V41" s="85"/>
      <c r="W41" s="62"/>
      <c r="X41" s="50" t="s">
        <v>74</v>
      </c>
      <c r="Y41" s="51"/>
      <c r="Z41" s="50" t="s">
        <v>74</v>
      </c>
      <c r="AA41" s="61"/>
    </row>
    <row r="42" spans="2:27" s="56" customFormat="1" ht="27.75" customHeight="1">
      <c r="B42" s="48"/>
      <c r="C42" s="62"/>
      <c r="D42" s="48" t="s">
        <v>86</v>
      </c>
      <c r="E42" s="23"/>
      <c r="F42" s="48" t="s">
        <v>86</v>
      </c>
      <c r="G42" s="23"/>
      <c r="H42" s="48" t="s">
        <v>86</v>
      </c>
      <c r="I42" s="63"/>
      <c r="J42" s="48" t="s">
        <v>86</v>
      </c>
      <c r="K42" s="51"/>
      <c r="L42" s="48"/>
      <c r="M42" s="62"/>
      <c r="N42" s="50" t="s">
        <v>86</v>
      </c>
      <c r="O42" s="26"/>
      <c r="P42" s="85"/>
      <c r="Q42" s="62"/>
      <c r="R42" s="48" t="s">
        <v>86</v>
      </c>
      <c r="S42" s="51"/>
      <c r="T42" s="53" t="s">
        <v>86</v>
      </c>
      <c r="U42" s="26"/>
      <c r="V42" s="85"/>
      <c r="W42" s="62"/>
      <c r="X42" s="53" t="s">
        <v>86</v>
      </c>
      <c r="Y42" s="26"/>
      <c r="Z42" s="50" t="s">
        <v>86</v>
      </c>
      <c r="AA42" s="26"/>
    </row>
    <row r="43" spans="2:27" s="56" customFormat="1" ht="27.75" customHeight="1">
      <c r="B43" s="48"/>
      <c r="C43" s="62"/>
      <c r="D43" s="48" t="s">
        <v>87</v>
      </c>
      <c r="E43" s="49"/>
      <c r="F43" s="48" t="s">
        <v>87</v>
      </c>
      <c r="G43" s="49"/>
      <c r="H43" s="50" t="s">
        <v>87</v>
      </c>
      <c r="I43" s="51"/>
      <c r="J43" s="48" t="s">
        <v>87</v>
      </c>
      <c r="K43" s="51"/>
      <c r="L43" s="48"/>
      <c r="M43" s="62"/>
      <c r="N43" s="48" t="s">
        <v>87</v>
      </c>
      <c r="O43" s="51"/>
      <c r="P43" s="85"/>
      <c r="Q43" s="62"/>
      <c r="R43" s="50" t="s">
        <v>87</v>
      </c>
      <c r="S43" s="26"/>
      <c r="T43" s="53" t="s">
        <v>87</v>
      </c>
      <c r="U43" s="26"/>
      <c r="V43" s="85"/>
      <c r="W43" s="62"/>
      <c r="X43" s="50" t="s">
        <v>87</v>
      </c>
      <c r="Y43" s="26"/>
      <c r="Z43" s="50" t="s">
        <v>87</v>
      </c>
      <c r="AA43" s="26"/>
    </row>
    <row r="44" spans="2:27" ht="22.5">
      <c r="B44" s="73" t="s">
        <v>88</v>
      </c>
      <c r="C44" s="57"/>
      <c r="D44" s="73" t="s">
        <v>88</v>
      </c>
      <c r="E44" s="23"/>
      <c r="F44" s="73" t="s">
        <v>88</v>
      </c>
      <c r="H44" s="73" t="s">
        <v>88</v>
      </c>
      <c r="I44" s="63"/>
      <c r="J44" s="73" t="s">
        <v>88</v>
      </c>
      <c r="K44" s="82"/>
      <c r="L44" s="73" t="s">
        <v>88</v>
      </c>
      <c r="M44" s="57"/>
      <c r="N44" s="73" t="s">
        <v>88</v>
      </c>
      <c r="O44" s="82"/>
      <c r="P44" s="73" t="s">
        <v>88</v>
      </c>
      <c r="Q44" s="57"/>
      <c r="R44" s="73" t="s">
        <v>88</v>
      </c>
      <c r="S44" s="82"/>
      <c r="T44" s="48" t="s">
        <v>88</v>
      </c>
      <c r="U44" s="61"/>
      <c r="V44" s="73" t="s">
        <v>88</v>
      </c>
      <c r="W44" s="57"/>
      <c r="X44" s="73" t="s">
        <v>88</v>
      </c>
      <c r="Y44" s="60"/>
      <c r="Z44" s="50" t="s">
        <v>88</v>
      </c>
      <c r="AA44" s="60"/>
    </row>
    <row r="45" spans="2:27" ht="15">
      <c r="B45" s="59"/>
      <c r="C45" s="57"/>
      <c r="D45" s="73" t="s">
        <v>89</v>
      </c>
      <c r="E45" s="23"/>
      <c r="F45" s="53" t="s">
        <v>89</v>
      </c>
      <c r="H45" s="53" t="s">
        <v>89</v>
      </c>
      <c r="I45" s="63"/>
      <c r="J45" s="73" t="s">
        <v>89</v>
      </c>
      <c r="K45" s="82"/>
      <c r="L45" s="59"/>
      <c r="M45" s="57"/>
      <c r="N45" s="73" t="s">
        <v>89</v>
      </c>
      <c r="O45" s="82"/>
      <c r="P45" s="59"/>
      <c r="Q45" s="57"/>
      <c r="R45" s="53" t="s">
        <v>89</v>
      </c>
      <c r="S45" s="82"/>
      <c r="T45" s="53" t="s">
        <v>89</v>
      </c>
      <c r="U45" s="61"/>
      <c r="V45" s="59"/>
      <c r="W45" s="57"/>
      <c r="X45" s="53" t="s">
        <v>89</v>
      </c>
      <c r="Y45" s="60"/>
      <c r="Z45" s="50" t="s">
        <v>89</v>
      </c>
      <c r="AA45" s="60"/>
    </row>
    <row r="46" spans="2:27" ht="69.75" customHeight="1">
      <c r="B46" s="59"/>
      <c r="C46" s="57"/>
      <c r="D46" s="96" t="s">
        <v>90</v>
      </c>
      <c r="E46" s="97" t="s">
        <v>91</v>
      </c>
      <c r="F46" s="96" t="s">
        <v>90</v>
      </c>
      <c r="G46" s="97" t="s">
        <v>91</v>
      </c>
      <c r="H46" s="96" t="s">
        <v>90</v>
      </c>
      <c r="I46" s="97" t="s">
        <v>91</v>
      </c>
      <c r="J46" s="96" t="s">
        <v>90</v>
      </c>
      <c r="K46" s="97" t="s">
        <v>91</v>
      </c>
      <c r="L46" s="59"/>
      <c r="M46" s="57"/>
      <c r="N46" s="86" t="s">
        <v>90</v>
      </c>
      <c r="O46" s="87" t="s">
        <v>91</v>
      </c>
      <c r="P46" s="59"/>
      <c r="Q46" s="57"/>
      <c r="R46" s="86" t="s">
        <v>90</v>
      </c>
      <c r="S46" s="87" t="s">
        <v>91</v>
      </c>
      <c r="T46" s="86" t="s">
        <v>90</v>
      </c>
      <c r="U46" s="87" t="s">
        <v>91</v>
      </c>
      <c r="V46" s="59"/>
      <c r="W46" s="57"/>
      <c r="X46" s="86" t="s">
        <v>90</v>
      </c>
      <c r="Y46" s="87" t="s">
        <v>91</v>
      </c>
      <c r="Z46" s="98" t="s">
        <v>90</v>
      </c>
      <c r="AA46" s="99" t="s">
        <v>91</v>
      </c>
    </row>
    <row r="47" spans="2:27" ht="22.5">
      <c r="B47" s="59"/>
      <c r="C47" s="57"/>
      <c r="D47" s="73" t="s">
        <v>92</v>
      </c>
      <c r="E47" s="23"/>
      <c r="F47" s="73" t="s">
        <v>92</v>
      </c>
      <c r="H47" s="53" t="s">
        <v>92</v>
      </c>
      <c r="I47" s="23"/>
      <c r="J47" s="73" t="s">
        <v>92</v>
      </c>
      <c r="K47" s="82"/>
      <c r="L47" s="59"/>
      <c r="M47" s="57"/>
      <c r="N47" s="53" t="s">
        <v>92</v>
      </c>
      <c r="O47" s="82"/>
      <c r="P47" s="59"/>
      <c r="Q47" s="57"/>
      <c r="R47" s="53" t="s">
        <v>92</v>
      </c>
      <c r="S47" s="82"/>
      <c r="T47" s="53" t="s">
        <v>92</v>
      </c>
      <c r="U47" s="61"/>
      <c r="V47" s="59"/>
      <c r="W47" s="57"/>
      <c r="X47" s="53" t="s">
        <v>92</v>
      </c>
      <c r="Y47" s="60"/>
      <c r="Z47" s="53" t="s">
        <v>92</v>
      </c>
      <c r="AA47" s="60"/>
    </row>
    <row r="48" spans="2:27" ht="22.5">
      <c r="B48" s="59"/>
      <c r="C48" s="57"/>
      <c r="D48" s="73" t="s">
        <v>93</v>
      </c>
      <c r="E48" s="23"/>
      <c r="F48" s="73" t="s">
        <v>93</v>
      </c>
      <c r="H48" s="53" t="s">
        <v>93</v>
      </c>
      <c r="I48" s="23"/>
      <c r="J48" s="73" t="s">
        <v>93</v>
      </c>
      <c r="K48" s="82"/>
      <c r="L48" s="59"/>
      <c r="M48" s="57"/>
      <c r="N48" s="53" t="s">
        <v>93</v>
      </c>
      <c r="O48" s="82"/>
      <c r="P48" s="59"/>
      <c r="Q48" s="57"/>
      <c r="R48" s="53" t="s">
        <v>93</v>
      </c>
      <c r="S48" s="82"/>
      <c r="T48" s="53" t="s">
        <v>93</v>
      </c>
      <c r="U48" s="61"/>
      <c r="V48" s="59"/>
      <c r="W48" s="57"/>
      <c r="X48" s="53" t="s">
        <v>93</v>
      </c>
      <c r="Y48" s="60"/>
      <c r="Z48" s="53" t="s">
        <v>93</v>
      </c>
      <c r="AA48" s="60"/>
    </row>
    <row r="49" spans="2:27" ht="22.5">
      <c r="B49" s="59"/>
      <c r="C49" s="57"/>
      <c r="D49" s="59" t="s">
        <v>94</v>
      </c>
      <c r="E49" s="23"/>
      <c r="F49" s="59" t="s">
        <v>94</v>
      </c>
      <c r="H49" s="53" t="s">
        <v>95</v>
      </c>
      <c r="I49" s="23"/>
      <c r="J49" s="73" t="s">
        <v>94</v>
      </c>
      <c r="K49" s="82"/>
      <c r="L49" s="59"/>
      <c r="M49" s="57"/>
      <c r="N49" s="53" t="s">
        <v>94</v>
      </c>
      <c r="O49" s="82"/>
      <c r="P49" s="59"/>
      <c r="Q49" s="57"/>
      <c r="R49" s="53" t="s">
        <v>94</v>
      </c>
      <c r="S49" s="82"/>
      <c r="T49" s="53" t="s">
        <v>94</v>
      </c>
      <c r="U49" s="61"/>
      <c r="V49" s="59"/>
      <c r="W49" s="57"/>
      <c r="X49" s="53" t="s">
        <v>94</v>
      </c>
      <c r="Y49" s="60"/>
      <c r="Z49" s="53" t="s">
        <v>95</v>
      </c>
      <c r="AA49" s="60"/>
    </row>
    <row r="50" spans="2:27" ht="15">
      <c r="B50" s="59"/>
      <c r="C50" s="57"/>
      <c r="D50" s="59"/>
      <c r="E50" s="23"/>
      <c r="F50" s="59"/>
      <c r="H50" s="59"/>
      <c r="I50" s="63"/>
      <c r="J50" s="59"/>
      <c r="K50" s="82"/>
      <c r="L50" s="59"/>
      <c r="M50" s="57"/>
      <c r="N50" s="59"/>
      <c r="O50" s="82"/>
      <c r="P50" s="59"/>
      <c r="Q50" s="57"/>
      <c r="R50" s="59"/>
      <c r="S50" s="82"/>
      <c r="T50" s="63"/>
      <c r="U50" s="61"/>
      <c r="V50" s="59"/>
      <c r="W50" s="57"/>
      <c r="X50" s="59"/>
      <c r="Y50" s="60"/>
      <c r="Z50" s="51"/>
      <c r="AA50" s="60"/>
    </row>
    <row r="51" spans="2:27" s="56" customFormat="1" ht="15">
      <c r="B51" s="63"/>
      <c r="C51" s="62"/>
      <c r="D51" s="63"/>
      <c r="E51" s="62"/>
      <c r="F51" s="63"/>
      <c r="G51" s="23"/>
      <c r="H51" s="63"/>
      <c r="I51" s="63"/>
      <c r="J51" s="51"/>
      <c r="K51" s="94"/>
      <c r="L51" s="63"/>
      <c r="M51" s="62"/>
      <c r="N51" s="51"/>
      <c r="O51" s="94"/>
      <c r="P51" s="63"/>
      <c r="Q51" s="62"/>
      <c r="R51" s="63"/>
      <c r="S51" s="94"/>
      <c r="T51" s="63"/>
      <c r="U51" s="61"/>
      <c r="V51" s="63"/>
      <c r="W51" s="62"/>
      <c r="X51" s="63"/>
      <c r="Y51" s="61"/>
      <c r="Z51" s="51"/>
      <c r="AA51" s="61"/>
    </row>
    <row r="52" spans="2:27" s="100" customFormat="1" ht="15">
      <c r="B52" s="101"/>
      <c r="C52" s="101"/>
      <c r="D52" s="102" t="s">
        <v>23</v>
      </c>
      <c r="E52" s="103"/>
      <c r="F52" s="104" t="s">
        <v>96</v>
      </c>
      <c r="G52" s="105"/>
      <c r="H52" s="106" t="s">
        <v>96</v>
      </c>
      <c r="I52" s="107"/>
      <c r="J52" s="106" t="s">
        <v>97</v>
      </c>
      <c r="K52" s="106"/>
      <c r="L52" s="101"/>
      <c r="M52" s="101"/>
      <c r="N52" s="106" t="s">
        <v>97</v>
      </c>
      <c r="O52" s="106"/>
      <c r="P52" s="101"/>
      <c r="Q52" s="101"/>
      <c r="R52" s="106" t="s">
        <v>97</v>
      </c>
      <c r="S52" s="106"/>
      <c r="T52" s="106" t="s">
        <v>98</v>
      </c>
      <c r="U52" s="106"/>
      <c r="V52" s="101"/>
      <c r="W52" s="101"/>
      <c r="X52" s="106" t="s">
        <v>99</v>
      </c>
      <c r="Y52" s="106"/>
      <c r="Z52" s="106" t="s">
        <v>99</v>
      </c>
      <c r="AA52" s="106"/>
    </row>
    <row r="53" spans="2:27" ht="15">
      <c r="B53" s="57"/>
      <c r="C53" s="57"/>
      <c r="D53" s="58"/>
      <c r="E53" s="57"/>
      <c r="F53" s="58"/>
      <c r="H53" s="60"/>
      <c r="I53" s="61"/>
      <c r="J53" s="60"/>
      <c r="K53" s="60"/>
      <c r="L53" s="57"/>
      <c r="M53" s="57"/>
      <c r="N53" s="60"/>
      <c r="O53" s="60"/>
      <c r="P53" s="57"/>
      <c r="Q53" s="57"/>
      <c r="R53" s="60"/>
      <c r="S53" s="60"/>
      <c r="T53" s="61"/>
      <c r="U53" s="61"/>
      <c r="V53" s="57"/>
      <c r="W53" s="57"/>
      <c r="X53" s="60"/>
      <c r="Y53" s="60"/>
      <c r="Z53" s="60"/>
      <c r="AA53" s="60"/>
    </row>
    <row r="54" spans="2:27" ht="15">
      <c r="B54" s="57"/>
      <c r="C54" s="57"/>
      <c r="D54" s="58"/>
      <c r="E54" s="57"/>
      <c r="F54" s="58"/>
      <c r="H54" s="60"/>
      <c r="I54" s="61"/>
      <c r="J54" s="60"/>
      <c r="K54" s="60"/>
      <c r="L54" s="57"/>
      <c r="M54" s="57"/>
      <c r="N54" s="60"/>
      <c r="O54" s="60"/>
      <c r="P54" s="57"/>
      <c r="Q54" s="57"/>
      <c r="R54" s="60"/>
      <c r="S54" s="60"/>
      <c r="T54" s="61"/>
      <c r="U54" s="61"/>
      <c r="V54" s="57"/>
      <c r="W54" s="57"/>
      <c r="X54" s="60"/>
      <c r="Y54" s="60"/>
      <c r="Z54" s="60"/>
      <c r="AA54" s="60"/>
    </row>
    <row r="55" spans="2:27" ht="15">
      <c r="B55" s="57"/>
      <c r="C55" s="57"/>
      <c r="D55" s="58"/>
      <c r="E55" s="57"/>
      <c r="F55" s="58"/>
      <c r="H55" s="60"/>
      <c r="I55" s="61"/>
      <c r="J55" s="60"/>
      <c r="K55" s="60"/>
      <c r="L55" s="57"/>
      <c r="M55" s="57"/>
      <c r="N55" s="60"/>
      <c r="O55" s="60"/>
      <c r="P55" s="57"/>
      <c r="Q55" s="57"/>
      <c r="R55" s="60"/>
      <c r="S55" s="60"/>
      <c r="T55" s="61"/>
      <c r="U55" s="61"/>
      <c r="V55" s="57"/>
      <c r="W55" s="57"/>
      <c r="X55" s="60"/>
      <c r="Y55" s="60"/>
      <c r="Z55" s="60"/>
      <c r="AA55" s="60"/>
    </row>
    <row r="56" spans="2:27" ht="15">
      <c r="B56" s="57"/>
      <c r="C56" s="57"/>
      <c r="D56" s="58"/>
      <c r="E56" s="57"/>
      <c r="F56" s="58"/>
      <c r="H56" s="60"/>
      <c r="I56" s="61"/>
      <c r="J56" s="60"/>
      <c r="K56" s="60"/>
      <c r="L56" s="57"/>
      <c r="M56" s="57"/>
      <c r="N56" s="60"/>
      <c r="O56" s="60"/>
      <c r="P56" s="57"/>
      <c r="Q56" s="57"/>
      <c r="R56" s="60"/>
      <c r="S56" s="60"/>
      <c r="T56" s="61"/>
      <c r="U56" s="61"/>
      <c r="V56" s="57"/>
      <c r="W56" s="57"/>
      <c r="X56" s="60"/>
      <c r="Y56" s="60"/>
      <c r="Z56" s="60"/>
      <c r="AA56" s="60"/>
    </row>
    <row r="57" spans="2:27" ht="15">
      <c r="B57" s="57"/>
      <c r="C57" s="57"/>
      <c r="D57" s="58"/>
      <c r="E57" s="57"/>
      <c r="F57" s="58"/>
      <c r="H57" s="60"/>
      <c r="I57" s="61"/>
      <c r="J57" s="60"/>
      <c r="K57" s="60"/>
      <c r="L57" s="57"/>
      <c r="M57" s="57"/>
      <c r="N57" s="60"/>
      <c r="O57" s="60"/>
      <c r="P57" s="57"/>
      <c r="Q57" s="57"/>
      <c r="R57" s="60"/>
      <c r="S57" s="60"/>
      <c r="T57" s="61"/>
      <c r="U57" s="61"/>
      <c r="V57" s="57"/>
      <c r="W57" s="57"/>
      <c r="X57" s="60"/>
      <c r="Y57" s="60"/>
      <c r="Z57" s="60"/>
      <c r="AA57" s="60"/>
    </row>
  </sheetData>
  <mergeCells count="2">
    <mergeCell ref="T2:U2"/>
    <mergeCell ref="O30:O33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1"/>
  <sheetViews>
    <sheetView view="pageBreakPreview" zoomScale="130" zoomScaleSheetLayoutView="130" workbookViewId="0" topLeftCell="A12">
      <selection activeCell="N25" sqref="N25"/>
    </sheetView>
  </sheetViews>
  <sheetFormatPr defaultColWidth="9.140625" defaultRowHeight="15"/>
  <cols>
    <col min="1" max="1" width="11.28125" style="111" customWidth="1"/>
    <col min="2" max="2" width="16.140625" style="111" customWidth="1"/>
    <col min="3" max="3" width="17.28125" style="111" customWidth="1"/>
    <col min="4" max="4" width="17.28125" style="111" hidden="1" customWidth="1"/>
    <col min="5" max="5" width="15.8515625" style="111" customWidth="1"/>
    <col min="6" max="6" width="11.28125" style="146" customWidth="1"/>
    <col min="7" max="7" width="9.140625" style="111" customWidth="1"/>
    <col min="8" max="8" width="12.8515625" style="146" customWidth="1"/>
    <col min="9" max="12" width="9.140625" style="111" customWidth="1"/>
    <col min="13" max="13" width="12.00390625" style="146" customWidth="1"/>
    <col min="14" max="18" width="9.140625" style="111" customWidth="1"/>
    <col min="19" max="19" width="16.7109375" style="146" customWidth="1"/>
    <col min="20" max="16384" width="9.140625" style="111" customWidth="1"/>
  </cols>
  <sheetData>
    <row r="2" ht="15">
      <c r="B2" s="111" t="s">
        <v>118</v>
      </c>
    </row>
    <row r="3" ht="19.5" thickBot="1"/>
    <row r="4" spans="1:19" s="127" customFormat="1" ht="15">
      <c r="A4" s="280" t="s">
        <v>109</v>
      </c>
      <c r="B4" s="133"/>
      <c r="C4" s="134"/>
      <c r="D4" s="133"/>
      <c r="E4" s="135" t="s">
        <v>9</v>
      </c>
      <c r="F4" s="147" t="s">
        <v>10</v>
      </c>
      <c r="G4" s="133"/>
      <c r="H4" s="147" t="s">
        <v>11</v>
      </c>
      <c r="I4" s="133"/>
      <c r="J4" s="136"/>
      <c r="K4" s="133"/>
      <c r="L4" s="136"/>
      <c r="M4" s="147" t="s">
        <v>12</v>
      </c>
      <c r="N4" s="136"/>
      <c r="O4" s="133"/>
      <c r="P4" s="133"/>
      <c r="Q4" s="133"/>
      <c r="R4" s="133"/>
      <c r="S4" s="157" t="s">
        <v>13</v>
      </c>
    </row>
    <row r="5" spans="1:19" s="127" customFormat="1" ht="15">
      <c r="A5" s="281"/>
      <c r="B5" s="125" t="s">
        <v>116</v>
      </c>
      <c r="C5" s="126" t="s">
        <v>112</v>
      </c>
      <c r="D5" s="126"/>
      <c r="E5" s="128"/>
      <c r="F5" s="148"/>
      <c r="G5" s="128"/>
      <c r="H5" s="148">
        <v>1565</v>
      </c>
      <c r="I5" s="128"/>
      <c r="J5" s="128"/>
      <c r="K5" s="128"/>
      <c r="L5" s="128"/>
      <c r="M5" s="148">
        <v>2625</v>
      </c>
      <c r="N5" s="128"/>
      <c r="O5" s="126"/>
      <c r="P5" s="126"/>
      <c r="Q5" s="126"/>
      <c r="R5" s="126"/>
      <c r="S5" s="158">
        <v>3930</v>
      </c>
    </row>
    <row r="6" spans="1:19" s="127" customFormat="1" ht="15">
      <c r="A6" s="282"/>
      <c r="B6" s="129"/>
      <c r="C6" s="126" t="s">
        <v>111</v>
      </c>
      <c r="D6" s="126"/>
      <c r="E6" s="130"/>
      <c r="F6" s="149"/>
      <c r="G6" s="130"/>
      <c r="H6" s="149">
        <f>H5*1.2</f>
        <v>1878</v>
      </c>
      <c r="I6" s="130"/>
      <c r="J6" s="130"/>
      <c r="K6" s="130"/>
      <c r="L6" s="130"/>
      <c r="M6" s="149">
        <f>M5*1.2</f>
        <v>3150</v>
      </c>
      <c r="N6" s="130"/>
      <c r="O6" s="131"/>
      <c r="P6" s="131"/>
      <c r="Q6" s="131"/>
      <c r="R6" s="131"/>
      <c r="S6" s="159">
        <f>S5*1.2</f>
        <v>4716</v>
      </c>
    </row>
    <row r="7" spans="1:19" s="127" customFormat="1" ht="30.75" hidden="1">
      <c r="A7" s="170"/>
      <c r="B7" s="129"/>
      <c r="C7" s="171" t="s">
        <v>130</v>
      </c>
      <c r="D7" s="126"/>
      <c r="E7" s="130"/>
      <c r="F7" s="149"/>
      <c r="G7" s="130"/>
      <c r="H7" s="172">
        <f>H6-H6*0.1</f>
        <v>1690.2</v>
      </c>
      <c r="I7" s="130"/>
      <c r="J7" s="130"/>
      <c r="K7" s="130"/>
      <c r="L7" s="130"/>
      <c r="M7" s="172">
        <f>M6-M6*0.1</f>
        <v>2835</v>
      </c>
      <c r="N7" s="130"/>
      <c r="O7" s="131"/>
      <c r="P7" s="131"/>
      <c r="Q7" s="131"/>
      <c r="R7" s="131"/>
      <c r="S7" s="172">
        <f>S6-S6*0.1</f>
        <v>4244.4</v>
      </c>
    </row>
    <row r="8" spans="1:19" s="127" customFormat="1" ht="15.75">
      <c r="A8" s="170"/>
      <c r="B8" s="129"/>
      <c r="C8" s="212" t="s">
        <v>153</v>
      </c>
      <c r="D8" s="213"/>
      <c r="E8" s="214"/>
      <c r="F8" s="214"/>
      <c r="G8" s="211"/>
      <c r="H8" s="214">
        <f>H6*0.9</f>
        <v>1690.2</v>
      </c>
      <c r="I8" s="211"/>
      <c r="J8" s="211"/>
      <c r="K8" s="211"/>
      <c r="L8" s="211"/>
      <c r="M8" s="214">
        <f>M6*0.9</f>
        <v>2835</v>
      </c>
      <c r="N8" s="211"/>
      <c r="O8" s="215"/>
      <c r="P8" s="215"/>
      <c r="Q8" s="215"/>
      <c r="R8" s="215"/>
      <c r="S8" s="214">
        <f>S6*0.9</f>
        <v>4244.400000000001</v>
      </c>
    </row>
    <row r="9" spans="1:19" ht="30">
      <c r="A9" s="283" t="s">
        <v>113</v>
      </c>
      <c r="B9" s="116" t="s">
        <v>110</v>
      </c>
      <c r="C9" s="117"/>
      <c r="D9" s="118"/>
      <c r="E9" s="176" t="s">
        <v>9</v>
      </c>
      <c r="F9" s="177">
        <v>2</v>
      </c>
      <c r="G9" s="176">
        <v>3</v>
      </c>
      <c r="H9" s="177">
        <v>4</v>
      </c>
      <c r="I9" s="176">
        <v>5</v>
      </c>
      <c r="J9" s="176">
        <v>6</v>
      </c>
      <c r="K9" s="176">
        <v>7</v>
      </c>
      <c r="L9" s="176">
        <v>8</v>
      </c>
      <c r="M9" s="177">
        <v>9</v>
      </c>
      <c r="N9" s="176">
        <v>10</v>
      </c>
      <c r="O9" s="176">
        <v>11</v>
      </c>
      <c r="P9" s="176">
        <v>12</v>
      </c>
      <c r="Q9" s="176">
        <v>13</v>
      </c>
      <c r="R9" s="176">
        <v>14</v>
      </c>
      <c r="S9" s="178">
        <v>15</v>
      </c>
    </row>
    <row r="10" spans="1:19" ht="15">
      <c r="A10" s="284"/>
      <c r="B10" s="119"/>
      <c r="C10" s="119" t="s">
        <v>112</v>
      </c>
      <c r="D10" s="119"/>
      <c r="E10" s="120">
        <v>1050</v>
      </c>
      <c r="F10" s="150">
        <f>E10*C11</f>
        <v>210</v>
      </c>
      <c r="G10" s="121"/>
      <c r="H10" s="151"/>
      <c r="I10" s="137"/>
      <c r="J10" s="122"/>
      <c r="K10" s="122"/>
      <c r="L10" s="122"/>
      <c r="M10" s="152"/>
      <c r="N10" s="122"/>
      <c r="O10" s="122"/>
      <c r="P10" s="122"/>
      <c r="Q10" s="122"/>
      <c r="R10" s="122"/>
      <c r="S10" s="161"/>
    </row>
    <row r="11" spans="1:19" ht="30.75" thickBot="1">
      <c r="A11" s="285"/>
      <c r="B11" s="123" t="s">
        <v>114</v>
      </c>
      <c r="C11" s="120">
        <v>0.2</v>
      </c>
      <c r="D11" s="122"/>
      <c r="E11" s="122"/>
      <c r="F11" s="166">
        <f>$E$10+$F$10</f>
        <v>1260</v>
      </c>
      <c r="G11" s="132">
        <f aca="true" t="shared" si="0" ref="G11:S11">$E$10+$F$10*(G9-1)</f>
        <v>1470</v>
      </c>
      <c r="H11" s="173">
        <f t="shared" si="0"/>
        <v>1680</v>
      </c>
      <c r="I11" s="173">
        <f t="shared" si="0"/>
        <v>1890</v>
      </c>
      <c r="J11" s="173">
        <f t="shared" si="0"/>
        <v>2100</v>
      </c>
      <c r="K11" s="173">
        <f t="shared" si="0"/>
        <v>2310</v>
      </c>
      <c r="L11" s="173">
        <f t="shared" si="0"/>
        <v>2520</v>
      </c>
      <c r="M11" s="173">
        <f t="shared" si="0"/>
        <v>2730</v>
      </c>
      <c r="N11" s="173">
        <f t="shared" si="0"/>
        <v>2940</v>
      </c>
      <c r="O11" s="173">
        <f t="shared" si="0"/>
        <v>3150</v>
      </c>
      <c r="P11" s="173">
        <f t="shared" si="0"/>
        <v>3360</v>
      </c>
      <c r="Q11" s="173">
        <f t="shared" si="0"/>
        <v>3570</v>
      </c>
      <c r="R11" s="173">
        <f t="shared" si="0"/>
        <v>3780</v>
      </c>
      <c r="S11" s="175">
        <f t="shared" si="0"/>
        <v>3990</v>
      </c>
    </row>
    <row r="12" spans="1:19" s="127" customFormat="1" ht="15">
      <c r="A12" s="280" t="s">
        <v>109</v>
      </c>
      <c r="B12" s="133"/>
      <c r="C12" s="134"/>
      <c r="D12" s="133"/>
      <c r="E12" s="135" t="s">
        <v>9</v>
      </c>
      <c r="F12" s="147" t="s">
        <v>10</v>
      </c>
      <c r="G12" s="133"/>
      <c r="H12" s="147" t="s">
        <v>11</v>
      </c>
      <c r="I12" s="133"/>
      <c r="J12" s="136"/>
      <c r="K12" s="133"/>
      <c r="L12" s="136"/>
      <c r="M12" s="147" t="s">
        <v>12</v>
      </c>
      <c r="N12" s="136"/>
      <c r="O12" s="133"/>
      <c r="P12" s="133"/>
      <c r="Q12" s="133"/>
      <c r="R12" s="133"/>
      <c r="S12" s="157" t="s">
        <v>13</v>
      </c>
    </row>
    <row r="13" spans="1:19" s="127" customFormat="1" ht="15">
      <c r="A13" s="281"/>
      <c r="B13" s="125" t="s">
        <v>115</v>
      </c>
      <c r="C13" s="126" t="s">
        <v>112</v>
      </c>
      <c r="D13" s="126"/>
      <c r="E13" s="128">
        <v>780</v>
      </c>
      <c r="F13" s="148">
        <v>870</v>
      </c>
      <c r="G13" s="128"/>
      <c r="H13" s="148">
        <v>1035</v>
      </c>
      <c r="I13" s="128"/>
      <c r="J13" s="128"/>
      <c r="K13" s="128"/>
      <c r="L13" s="128"/>
      <c r="M13" s="148">
        <v>2100</v>
      </c>
      <c r="N13" s="128"/>
      <c r="O13" s="126"/>
      <c r="P13" s="126"/>
      <c r="Q13" s="126"/>
      <c r="R13" s="126"/>
      <c r="S13" s="158">
        <v>3145</v>
      </c>
    </row>
    <row r="14" spans="1:19" s="127" customFormat="1" ht="15">
      <c r="A14" s="282"/>
      <c r="B14" s="129"/>
      <c r="C14" s="126" t="s">
        <v>111</v>
      </c>
      <c r="D14" s="126"/>
      <c r="E14" s="130">
        <f>E13*1.2</f>
        <v>936</v>
      </c>
      <c r="F14" s="149">
        <f>F13*1.2</f>
        <v>1044</v>
      </c>
      <c r="G14" s="130"/>
      <c r="H14" s="149">
        <f>H13*1.2</f>
        <v>1242</v>
      </c>
      <c r="I14" s="130"/>
      <c r="J14" s="130"/>
      <c r="K14" s="130"/>
      <c r="L14" s="130"/>
      <c r="M14" s="149">
        <f>M13*1.2</f>
        <v>2520</v>
      </c>
      <c r="N14" s="130"/>
      <c r="O14" s="131"/>
      <c r="P14" s="131"/>
      <c r="Q14" s="131"/>
      <c r="R14" s="131"/>
      <c r="S14" s="159">
        <f>S13*1.2</f>
        <v>3774</v>
      </c>
    </row>
    <row r="15" spans="1:19" s="127" customFormat="1" ht="30.75" hidden="1">
      <c r="A15" s="170"/>
      <c r="B15" s="129"/>
      <c r="C15" s="171" t="s">
        <v>130</v>
      </c>
      <c r="D15" s="126"/>
      <c r="E15" s="172">
        <f>E14-E14*0.1</f>
        <v>842.4</v>
      </c>
      <c r="F15" s="172">
        <f>F14-F14*0.1</f>
        <v>939.6</v>
      </c>
      <c r="G15" s="130"/>
      <c r="H15" s="172">
        <f>H14-H14*0.1</f>
        <v>1117.8</v>
      </c>
      <c r="I15" s="130"/>
      <c r="J15" s="130"/>
      <c r="K15" s="130"/>
      <c r="L15" s="130"/>
      <c r="M15" s="172">
        <f>M14-M14*0.1</f>
        <v>2268</v>
      </c>
      <c r="N15" s="130"/>
      <c r="O15" s="131"/>
      <c r="P15" s="131"/>
      <c r="Q15" s="131"/>
      <c r="R15" s="131"/>
      <c r="S15" s="172">
        <f>S14-S14*0.1</f>
        <v>3396.6</v>
      </c>
    </row>
    <row r="16" spans="1:19" s="127" customFormat="1" ht="15.75">
      <c r="A16" s="170"/>
      <c r="B16" s="129"/>
      <c r="C16" s="212" t="s">
        <v>153</v>
      </c>
      <c r="D16" s="213"/>
      <c r="E16" s="214">
        <f>E14*0.9</f>
        <v>842.4</v>
      </c>
      <c r="F16" s="214">
        <f>F14*0.9</f>
        <v>939.6</v>
      </c>
      <c r="G16" s="211"/>
      <c r="H16" s="214">
        <f>H14*0.9</f>
        <v>1117.8</v>
      </c>
      <c r="I16" s="211"/>
      <c r="J16" s="211"/>
      <c r="K16" s="211"/>
      <c r="L16" s="211"/>
      <c r="M16" s="214">
        <f>M14*0.9</f>
        <v>2268</v>
      </c>
      <c r="N16" s="211"/>
      <c r="O16" s="215"/>
      <c r="P16" s="215"/>
      <c r="Q16" s="215"/>
      <c r="R16" s="215"/>
      <c r="S16" s="214">
        <f>S14*0.9</f>
        <v>3396.6</v>
      </c>
    </row>
    <row r="17" spans="1:19" ht="30">
      <c r="A17" s="283" t="s">
        <v>113</v>
      </c>
      <c r="B17" s="116" t="s">
        <v>110</v>
      </c>
      <c r="C17" s="117"/>
      <c r="D17" s="118"/>
      <c r="E17" s="176" t="s">
        <v>9</v>
      </c>
      <c r="F17" s="177">
        <v>2</v>
      </c>
      <c r="G17" s="176">
        <v>3</v>
      </c>
      <c r="H17" s="177">
        <v>4</v>
      </c>
      <c r="I17" s="176">
        <v>5</v>
      </c>
      <c r="J17" s="176">
        <v>6</v>
      </c>
      <c r="K17" s="176">
        <v>7</v>
      </c>
      <c r="L17" s="176">
        <v>8</v>
      </c>
      <c r="M17" s="177">
        <v>9</v>
      </c>
      <c r="N17" s="176">
        <v>10</v>
      </c>
      <c r="O17" s="176">
        <v>11</v>
      </c>
      <c r="P17" s="176">
        <v>12</v>
      </c>
      <c r="Q17" s="176">
        <v>13</v>
      </c>
      <c r="R17" s="176">
        <v>14</v>
      </c>
      <c r="S17" s="178">
        <v>15</v>
      </c>
    </row>
    <row r="18" spans="1:19" ht="15">
      <c r="A18" s="284"/>
      <c r="B18" s="119"/>
      <c r="C18" s="119" t="s">
        <v>112</v>
      </c>
      <c r="D18" s="119"/>
      <c r="E18" s="180">
        <v>835</v>
      </c>
      <c r="F18" s="167">
        <f>E18*C19</f>
        <v>167</v>
      </c>
      <c r="G18" s="121"/>
      <c r="H18" s="152"/>
      <c r="I18" s="122"/>
      <c r="J18" s="122"/>
      <c r="K18" s="122"/>
      <c r="L18" s="122"/>
      <c r="M18" s="152"/>
      <c r="N18" s="122"/>
      <c r="O18" s="122"/>
      <c r="P18" s="122"/>
      <c r="Q18" s="122"/>
      <c r="R18" s="122"/>
      <c r="S18" s="161"/>
    </row>
    <row r="19" spans="1:19" ht="30.75" thickBot="1">
      <c r="A19" s="285"/>
      <c r="B19" s="123" t="s">
        <v>114</v>
      </c>
      <c r="C19" s="120">
        <v>0.2</v>
      </c>
      <c r="D19" s="122"/>
      <c r="E19" s="174"/>
      <c r="F19" s="179">
        <f>$E$18+$F$18</f>
        <v>1002</v>
      </c>
      <c r="G19" s="181">
        <f aca="true" t="shared" si="1" ref="G19:S19">$E$18+$F$18*(G17-1)</f>
        <v>1169</v>
      </c>
      <c r="H19" s="179">
        <f t="shared" si="1"/>
        <v>1336</v>
      </c>
      <c r="I19" s="181">
        <f t="shared" si="1"/>
        <v>1503</v>
      </c>
      <c r="J19" s="181">
        <f t="shared" si="1"/>
        <v>1670</v>
      </c>
      <c r="K19" s="181">
        <f t="shared" si="1"/>
        <v>1837</v>
      </c>
      <c r="L19" s="181">
        <f t="shared" si="1"/>
        <v>2004</v>
      </c>
      <c r="M19" s="179">
        <f t="shared" si="1"/>
        <v>2171</v>
      </c>
      <c r="N19" s="181">
        <f t="shared" si="1"/>
        <v>2338</v>
      </c>
      <c r="O19" s="181">
        <f t="shared" si="1"/>
        <v>2505</v>
      </c>
      <c r="P19" s="181">
        <f t="shared" si="1"/>
        <v>2672</v>
      </c>
      <c r="Q19" s="181">
        <f t="shared" si="1"/>
        <v>2839</v>
      </c>
      <c r="R19" s="181">
        <f t="shared" si="1"/>
        <v>3006</v>
      </c>
      <c r="S19" s="182">
        <f t="shared" si="1"/>
        <v>3173</v>
      </c>
    </row>
    <row r="20" spans="1:19" ht="30" customHeight="1">
      <c r="A20" s="274" t="s">
        <v>109</v>
      </c>
      <c r="B20" s="140"/>
      <c r="C20" s="141"/>
      <c r="D20" s="140"/>
      <c r="E20" s="142" t="s">
        <v>9</v>
      </c>
      <c r="F20" s="153" t="s">
        <v>10</v>
      </c>
      <c r="G20" s="140"/>
      <c r="H20" s="153" t="s">
        <v>11</v>
      </c>
      <c r="I20" s="140"/>
      <c r="J20" s="143"/>
      <c r="K20" s="140"/>
      <c r="L20" s="143"/>
      <c r="M20" s="153" t="s">
        <v>12</v>
      </c>
      <c r="N20" s="143"/>
      <c r="O20" s="140"/>
      <c r="P20" s="140"/>
      <c r="Q20" s="140"/>
      <c r="R20" s="140"/>
      <c r="S20" s="162" t="s">
        <v>13</v>
      </c>
    </row>
    <row r="21" spans="1:19" ht="18" customHeight="1">
      <c r="A21" s="275"/>
      <c r="B21" s="125" t="s">
        <v>101</v>
      </c>
      <c r="C21" s="110" t="s">
        <v>112</v>
      </c>
      <c r="D21" s="110"/>
      <c r="E21" s="112">
        <v>615</v>
      </c>
      <c r="F21" s="154">
        <v>720</v>
      </c>
      <c r="G21" s="112"/>
      <c r="H21" s="154">
        <v>810</v>
      </c>
      <c r="I21" s="112"/>
      <c r="J21" s="112"/>
      <c r="K21" s="112"/>
      <c r="L21" s="112"/>
      <c r="M21" s="154">
        <v>1645</v>
      </c>
      <c r="N21" s="112"/>
      <c r="O21" s="110"/>
      <c r="P21" s="110"/>
      <c r="Q21" s="110"/>
      <c r="R21" s="110"/>
      <c r="S21" s="163">
        <v>2220</v>
      </c>
    </row>
    <row r="22" spans="1:19" ht="15" customHeight="1">
      <c r="A22" s="276"/>
      <c r="B22" s="113"/>
      <c r="C22" s="110" t="s">
        <v>111</v>
      </c>
      <c r="D22" s="110"/>
      <c r="E22" s="114">
        <f>E21*1.2</f>
        <v>738</v>
      </c>
      <c r="F22" s="155">
        <f>F21*1.2</f>
        <v>864</v>
      </c>
      <c r="G22" s="114"/>
      <c r="H22" s="155">
        <f>H21*1.2</f>
        <v>972</v>
      </c>
      <c r="I22" s="114"/>
      <c r="J22" s="114"/>
      <c r="K22" s="114"/>
      <c r="L22" s="114"/>
      <c r="M22" s="155">
        <f>M21*1.2</f>
        <v>1974</v>
      </c>
      <c r="N22" s="114"/>
      <c r="O22" s="115"/>
      <c r="P22" s="115"/>
      <c r="Q22" s="115"/>
      <c r="R22" s="115"/>
      <c r="S22" s="164">
        <f>S21*1.2</f>
        <v>2664</v>
      </c>
    </row>
    <row r="23" spans="1:19" s="127" customFormat="1" ht="30.75" hidden="1">
      <c r="A23" s="170"/>
      <c r="B23" s="129"/>
      <c r="C23" s="171" t="s">
        <v>130</v>
      </c>
      <c r="D23" s="126"/>
      <c r="E23" s="172">
        <f>E22-E22*0.1</f>
        <v>664.2</v>
      </c>
      <c r="F23" s="172">
        <f>F22-F22*0.1</f>
        <v>777.6</v>
      </c>
      <c r="G23" s="130"/>
      <c r="H23" s="172">
        <f>H22-H22*0.1</f>
        <v>874.8</v>
      </c>
      <c r="I23" s="130"/>
      <c r="J23" s="130"/>
      <c r="K23" s="130"/>
      <c r="L23" s="130"/>
      <c r="M23" s="172">
        <f>M22-M22*0.1</f>
        <v>1776.6</v>
      </c>
      <c r="N23" s="130"/>
      <c r="O23" s="131"/>
      <c r="P23" s="131"/>
      <c r="Q23" s="131"/>
      <c r="R23" s="131"/>
      <c r="S23" s="172">
        <f>S22-S22*0.1</f>
        <v>2397.6</v>
      </c>
    </row>
    <row r="24" spans="1:19" s="127" customFormat="1" ht="15.75">
      <c r="A24" s="170"/>
      <c r="B24" s="129"/>
      <c r="C24" s="212" t="s">
        <v>153</v>
      </c>
      <c r="D24" s="213"/>
      <c r="E24" s="214">
        <f>E22*0.9</f>
        <v>664.2</v>
      </c>
      <c r="F24" s="214">
        <f>F22*0.9</f>
        <v>777.6</v>
      </c>
      <c r="G24" s="211"/>
      <c r="H24" s="214">
        <f>H22*0.9</f>
        <v>874.8000000000001</v>
      </c>
      <c r="I24" s="211"/>
      <c r="J24" s="211"/>
      <c r="K24" s="211"/>
      <c r="L24" s="211"/>
      <c r="M24" s="214">
        <f>M22*0.9</f>
        <v>1776.6000000000001</v>
      </c>
      <c r="N24" s="211"/>
      <c r="O24" s="215"/>
      <c r="P24" s="215"/>
      <c r="Q24" s="215"/>
      <c r="R24" s="215"/>
      <c r="S24" s="214">
        <f>S22*0.9</f>
        <v>2397.6</v>
      </c>
    </row>
    <row r="25" spans="1:19" ht="32.25" customHeight="1">
      <c r="A25" s="283" t="s">
        <v>113</v>
      </c>
      <c r="B25" s="116" t="s">
        <v>110</v>
      </c>
      <c r="C25" s="117"/>
      <c r="D25" s="118"/>
      <c r="E25" s="183" t="s">
        <v>9</v>
      </c>
      <c r="F25" s="183">
        <v>2</v>
      </c>
      <c r="G25" s="183">
        <v>3</v>
      </c>
      <c r="H25" s="183">
        <v>4</v>
      </c>
      <c r="I25" s="183">
        <v>5</v>
      </c>
      <c r="J25" s="183">
        <v>6</v>
      </c>
      <c r="K25" s="183">
        <v>7</v>
      </c>
      <c r="L25" s="183">
        <v>8</v>
      </c>
      <c r="M25" s="183">
        <v>9</v>
      </c>
      <c r="N25" s="183">
        <v>10</v>
      </c>
      <c r="O25" s="183">
        <v>11</v>
      </c>
      <c r="P25" s="183">
        <v>12</v>
      </c>
      <c r="Q25" s="183">
        <v>13</v>
      </c>
      <c r="R25" s="183">
        <v>14</v>
      </c>
      <c r="S25" s="184">
        <v>15</v>
      </c>
    </row>
    <row r="26" spans="1:19" ht="15" customHeight="1">
      <c r="A26" s="284"/>
      <c r="B26" s="119"/>
      <c r="C26" s="119" t="s">
        <v>112</v>
      </c>
      <c r="D26" s="119"/>
      <c r="E26" s="120">
        <v>660</v>
      </c>
      <c r="F26" s="167">
        <f>E26*C27</f>
        <v>132</v>
      </c>
      <c r="G26" s="121"/>
      <c r="H26" s="152"/>
      <c r="I26" s="122"/>
      <c r="J26" s="122"/>
      <c r="K26" s="122"/>
      <c r="L26" s="122"/>
      <c r="M26" s="152"/>
      <c r="N26" s="122"/>
      <c r="O26" s="122"/>
      <c r="P26" s="122"/>
      <c r="Q26" s="122"/>
      <c r="R26" s="122"/>
      <c r="S26" s="161"/>
    </row>
    <row r="27" spans="1:19" s="124" customFormat="1" ht="30.75" thickBot="1">
      <c r="A27" s="285"/>
      <c r="B27" s="123" t="s">
        <v>114</v>
      </c>
      <c r="C27" s="120">
        <v>0.2</v>
      </c>
      <c r="D27" s="122"/>
      <c r="E27" s="122"/>
      <c r="F27" s="168">
        <f>$E$26+$F$26</f>
        <v>792</v>
      </c>
      <c r="G27" s="122">
        <f aca="true" t="shared" si="2" ref="G27:S27">$E$26+$F$26*(G25-1)</f>
        <v>924</v>
      </c>
      <c r="H27" s="152">
        <f t="shared" si="2"/>
        <v>1056</v>
      </c>
      <c r="I27" s="144">
        <f t="shared" si="2"/>
        <v>1188</v>
      </c>
      <c r="J27" s="122">
        <f t="shared" si="2"/>
        <v>1320</v>
      </c>
      <c r="K27" s="122">
        <f t="shared" si="2"/>
        <v>1452</v>
      </c>
      <c r="L27" s="122">
        <f t="shared" si="2"/>
        <v>1584</v>
      </c>
      <c r="M27" s="152">
        <f t="shared" si="2"/>
        <v>1716</v>
      </c>
      <c r="N27" s="122">
        <f t="shared" si="2"/>
        <v>1848</v>
      </c>
      <c r="O27" s="122">
        <f t="shared" si="2"/>
        <v>1980</v>
      </c>
      <c r="P27" s="122">
        <f t="shared" si="2"/>
        <v>2112</v>
      </c>
      <c r="Q27" s="122">
        <f t="shared" si="2"/>
        <v>2244</v>
      </c>
      <c r="R27" s="122">
        <f t="shared" si="2"/>
        <v>2376</v>
      </c>
      <c r="S27" s="161">
        <f t="shared" si="2"/>
        <v>2508</v>
      </c>
    </row>
    <row r="28" spans="1:19" ht="15">
      <c r="A28" s="274" t="s">
        <v>109</v>
      </c>
      <c r="B28" s="140"/>
      <c r="C28" s="141"/>
      <c r="D28" s="140"/>
      <c r="E28" s="142" t="s">
        <v>9</v>
      </c>
      <c r="F28" s="153" t="s">
        <v>10</v>
      </c>
      <c r="G28" s="140"/>
      <c r="H28" s="153" t="s">
        <v>11</v>
      </c>
      <c r="I28" s="140"/>
      <c r="J28" s="143"/>
      <c r="K28" s="140"/>
      <c r="L28" s="143"/>
      <c r="M28" s="153" t="s">
        <v>12</v>
      </c>
      <c r="N28" s="143"/>
      <c r="O28" s="140"/>
      <c r="P28" s="140"/>
      <c r="Q28" s="140"/>
      <c r="R28" s="140"/>
      <c r="S28" s="162"/>
    </row>
    <row r="29" spans="1:19" ht="15">
      <c r="A29" s="275"/>
      <c r="B29" s="125" t="s">
        <v>117</v>
      </c>
      <c r="C29" s="110" t="s">
        <v>112</v>
      </c>
      <c r="D29" s="110"/>
      <c r="E29" s="112">
        <v>525</v>
      </c>
      <c r="F29" s="154">
        <v>630</v>
      </c>
      <c r="G29" s="112"/>
      <c r="H29" s="154">
        <v>780</v>
      </c>
      <c r="I29" s="112"/>
      <c r="J29" s="112"/>
      <c r="K29" s="112"/>
      <c r="L29" s="112"/>
      <c r="M29" s="154">
        <v>1485</v>
      </c>
      <c r="N29" s="112"/>
      <c r="O29" s="110"/>
      <c r="P29" s="110"/>
      <c r="Q29" s="110"/>
      <c r="R29" s="110"/>
      <c r="S29" s="163"/>
    </row>
    <row r="30" spans="1:19" ht="15">
      <c r="A30" s="276"/>
      <c r="B30" s="113"/>
      <c r="C30" s="110" t="s">
        <v>111</v>
      </c>
      <c r="D30" s="110"/>
      <c r="E30" s="114">
        <f>E29*1.2</f>
        <v>630</v>
      </c>
      <c r="F30" s="155">
        <f>F29*1.2</f>
        <v>756</v>
      </c>
      <c r="G30" s="114"/>
      <c r="H30" s="155">
        <f>H29*1.2</f>
        <v>936</v>
      </c>
      <c r="I30" s="114"/>
      <c r="J30" s="114"/>
      <c r="K30" s="114"/>
      <c r="L30" s="114"/>
      <c r="M30" s="155">
        <f>M29*1.2</f>
        <v>1782</v>
      </c>
      <c r="N30" s="114"/>
      <c r="O30" s="115"/>
      <c r="P30" s="115"/>
      <c r="Q30" s="115"/>
      <c r="R30" s="115"/>
      <c r="S30" s="164"/>
    </row>
    <row r="31" spans="1:19" ht="15.75">
      <c r="A31" s="216"/>
      <c r="B31" s="113"/>
      <c r="C31" s="212" t="s">
        <v>153</v>
      </c>
      <c r="D31" s="213"/>
      <c r="E31" s="214">
        <f>E29*0.9</f>
        <v>472.5</v>
      </c>
      <c r="F31" s="214">
        <f>F29*0.9</f>
        <v>567</v>
      </c>
      <c r="G31" s="211"/>
      <c r="H31" s="214">
        <f>H29*0.9</f>
        <v>702</v>
      </c>
      <c r="I31" s="211"/>
      <c r="J31" s="211"/>
      <c r="K31" s="211"/>
      <c r="L31" s="211"/>
      <c r="M31" s="214">
        <f>M29*0.9</f>
        <v>1336.5</v>
      </c>
      <c r="N31" s="211"/>
      <c r="O31" s="215"/>
      <c r="P31" s="215"/>
      <c r="Q31" s="215"/>
      <c r="R31" s="215"/>
      <c r="S31" s="214"/>
    </row>
    <row r="32" spans="1:19" ht="30">
      <c r="A32" s="283" t="s">
        <v>113</v>
      </c>
      <c r="B32" s="116" t="s">
        <v>110</v>
      </c>
      <c r="C32" s="117"/>
      <c r="D32" s="118"/>
      <c r="E32" s="119" t="s">
        <v>9</v>
      </c>
      <c r="F32" s="150">
        <v>2</v>
      </c>
      <c r="G32" s="119">
        <v>3</v>
      </c>
      <c r="H32" s="150">
        <v>4</v>
      </c>
      <c r="I32" s="119">
        <v>5</v>
      </c>
      <c r="J32" s="119">
        <v>6</v>
      </c>
      <c r="K32" s="119">
        <v>7</v>
      </c>
      <c r="L32" s="119">
        <v>8</v>
      </c>
      <c r="M32" s="150">
        <v>9</v>
      </c>
      <c r="N32" s="119">
        <v>10</v>
      </c>
      <c r="O32" s="119">
        <v>11</v>
      </c>
      <c r="P32" s="119">
        <v>12</v>
      </c>
      <c r="Q32" s="119">
        <v>13</v>
      </c>
      <c r="R32" s="119">
        <v>14</v>
      </c>
      <c r="S32" s="160">
        <v>15</v>
      </c>
    </row>
    <row r="33" spans="1:19" ht="15">
      <c r="A33" s="284"/>
      <c r="B33" s="119"/>
      <c r="C33" s="119" t="s">
        <v>112</v>
      </c>
      <c r="D33" s="119"/>
      <c r="E33" s="120">
        <v>560</v>
      </c>
      <c r="F33" s="167">
        <f>E33*C34</f>
        <v>112</v>
      </c>
      <c r="G33" s="121"/>
      <c r="H33" s="152"/>
      <c r="I33" s="122"/>
      <c r="J33" s="122"/>
      <c r="K33" s="122"/>
      <c r="L33" s="122"/>
      <c r="M33" s="152"/>
      <c r="N33" s="122"/>
      <c r="O33" s="122"/>
      <c r="P33" s="122"/>
      <c r="Q33" s="122"/>
      <c r="R33" s="122"/>
      <c r="S33" s="161"/>
    </row>
    <row r="34" spans="1:19" ht="30.75" thickBot="1">
      <c r="A34" s="285"/>
      <c r="B34" s="123" t="s">
        <v>114</v>
      </c>
      <c r="C34" s="120">
        <v>0.2</v>
      </c>
      <c r="D34" s="122"/>
      <c r="E34" s="122"/>
      <c r="F34" s="168">
        <f>$E$33+$F$33</f>
        <v>672</v>
      </c>
      <c r="G34" s="122">
        <f aca="true" t="shared" si="3" ref="G34:M34">$E$33+$F$33*(G32-1)</f>
        <v>784</v>
      </c>
      <c r="H34" s="152">
        <f t="shared" si="3"/>
        <v>896</v>
      </c>
      <c r="I34" s="122">
        <f t="shared" si="3"/>
        <v>1008</v>
      </c>
      <c r="J34" s="122">
        <f t="shared" si="3"/>
        <v>1120</v>
      </c>
      <c r="K34" s="122">
        <f t="shared" si="3"/>
        <v>1232</v>
      </c>
      <c r="L34" s="122">
        <f t="shared" si="3"/>
        <v>1344</v>
      </c>
      <c r="M34" s="152">
        <f t="shared" si="3"/>
        <v>1456</v>
      </c>
      <c r="N34" s="122"/>
      <c r="O34" s="122"/>
      <c r="P34" s="122"/>
      <c r="Q34" s="122"/>
      <c r="R34" s="122"/>
      <c r="S34" s="161"/>
    </row>
    <row r="35" spans="1:19" ht="15">
      <c r="A35" s="274" t="s">
        <v>109</v>
      </c>
      <c r="B35" s="140"/>
      <c r="C35" s="141"/>
      <c r="D35" s="140"/>
      <c r="E35" s="142" t="s">
        <v>9</v>
      </c>
      <c r="F35" s="153" t="s">
        <v>10</v>
      </c>
      <c r="G35" s="140"/>
      <c r="H35" s="153" t="s">
        <v>11</v>
      </c>
      <c r="I35" s="140"/>
      <c r="J35" s="143"/>
      <c r="K35" s="140"/>
      <c r="L35" s="143"/>
      <c r="M35" s="153"/>
      <c r="N35" s="143"/>
      <c r="O35" s="140"/>
      <c r="P35" s="140"/>
      <c r="Q35" s="140"/>
      <c r="R35" s="140"/>
      <c r="S35" s="162"/>
    </row>
    <row r="36" spans="1:19" ht="15">
      <c r="A36" s="275"/>
      <c r="B36" s="125" t="s">
        <v>119</v>
      </c>
      <c r="C36" s="110" t="s">
        <v>112</v>
      </c>
      <c r="D36" s="110"/>
      <c r="E36" s="112">
        <v>345</v>
      </c>
      <c r="F36" s="154">
        <v>390</v>
      </c>
      <c r="G36" s="112"/>
      <c r="H36" s="154">
        <v>420</v>
      </c>
      <c r="I36" s="112"/>
      <c r="J36" s="112"/>
      <c r="K36" s="112"/>
      <c r="L36" s="112"/>
      <c r="M36" s="154"/>
      <c r="N36" s="112"/>
      <c r="O36" s="110"/>
      <c r="P36" s="110"/>
      <c r="Q36" s="110"/>
      <c r="R36" s="110"/>
      <c r="S36" s="163"/>
    </row>
    <row r="37" spans="1:19" ht="15">
      <c r="A37" s="276"/>
      <c r="B37" s="113"/>
      <c r="C37" s="110" t="s">
        <v>111</v>
      </c>
      <c r="D37" s="110"/>
      <c r="E37" s="114">
        <f>E36*1.2</f>
        <v>414</v>
      </c>
      <c r="F37" s="155">
        <f>F36*1.2</f>
        <v>468</v>
      </c>
      <c r="G37" s="114"/>
      <c r="H37" s="155">
        <f>H36*1.2</f>
        <v>504</v>
      </c>
      <c r="I37" s="114"/>
      <c r="J37" s="114"/>
      <c r="K37" s="114"/>
      <c r="L37" s="114"/>
      <c r="M37" s="155"/>
      <c r="N37" s="114"/>
      <c r="O37" s="115"/>
      <c r="P37" s="115"/>
      <c r="Q37" s="115"/>
      <c r="R37" s="115"/>
      <c r="S37" s="164"/>
    </row>
    <row r="38" spans="1:19" ht="15.75">
      <c r="A38" s="207"/>
      <c r="B38" s="113"/>
      <c r="C38" s="212" t="s">
        <v>153</v>
      </c>
      <c r="D38" s="213"/>
      <c r="E38" s="214">
        <f>E36*0.9</f>
        <v>310.5</v>
      </c>
      <c r="F38" s="214">
        <f>F36*0.9</f>
        <v>351</v>
      </c>
      <c r="G38" s="211"/>
      <c r="H38" s="214">
        <f>H36*0.9</f>
        <v>378</v>
      </c>
      <c r="I38" s="211"/>
      <c r="J38" s="211"/>
      <c r="K38" s="211"/>
      <c r="L38" s="211"/>
      <c r="M38" s="214"/>
      <c r="N38" s="211"/>
      <c r="O38" s="215"/>
      <c r="P38" s="215"/>
      <c r="Q38" s="215"/>
      <c r="R38" s="215"/>
      <c r="S38" s="214"/>
    </row>
    <row r="39" spans="1:19" ht="30">
      <c r="A39" s="277" t="s">
        <v>113</v>
      </c>
      <c r="B39" s="116" t="s">
        <v>110</v>
      </c>
      <c r="C39" s="117"/>
      <c r="D39" s="118"/>
      <c r="E39" s="119" t="s">
        <v>9</v>
      </c>
      <c r="F39" s="150">
        <v>2</v>
      </c>
      <c r="G39" s="119">
        <v>3</v>
      </c>
      <c r="H39" s="150">
        <v>4</v>
      </c>
      <c r="I39" s="119">
        <v>5</v>
      </c>
      <c r="J39" s="119">
        <v>6</v>
      </c>
      <c r="K39" s="119">
        <v>7</v>
      </c>
      <c r="L39" s="119">
        <v>8</v>
      </c>
      <c r="M39" s="150">
        <v>9</v>
      </c>
      <c r="N39" s="119">
        <v>10</v>
      </c>
      <c r="O39" s="119">
        <v>11</v>
      </c>
      <c r="P39" s="119">
        <v>12</v>
      </c>
      <c r="Q39" s="119">
        <v>13</v>
      </c>
      <c r="R39" s="119">
        <v>14</v>
      </c>
      <c r="S39" s="160">
        <v>15</v>
      </c>
    </row>
    <row r="40" spans="1:19" ht="15">
      <c r="A40" s="278"/>
      <c r="B40" s="119"/>
      <c r="C40" s="119" t="s">
        <v>112</v>
      </c>
      <c r="D40" s="119"/>
      <c r="E40" s="120">
        <v>370</v>
      </c>
      <c r="F40" s="167">
        <f>E40*C41</f>
        <v>74</v>
      </c>
      <c r="G40" s="121"/>
      <c r="H40" s="152"/>
      <c r="I40" s="122"/>
      <c r="J40" s="122"/>
      <c r="K40" s="122"/>
      <c r="L40" s="122"/>
      <c r="M40" s="152"/>
      <c r="N40" s="122"/>
      <c r="O40" s="122"/>
      <c r="P40" s="122"/>
      <c r="Q40" s="122"/>
      <c r="R40" s="122"/>
      <c r="S40" s="161"/>
    </row>
    <row r="41" spans="1:19" ht="30.75" thickBot="1">
      <c r="A41" s="279"/>
      <c r="B41" s="145" t="s">
        <v>114</v>
      </c>
      <c r="C41" s="138">
        <v>0.2</v>
      </c>
      <c r="D41" s="139"/>
      <c r="E41" s="139"/>
      <c r="F41" s="169">
        <f>$E$40+$F$40</f>
        <v>444</v>
      </c>
      <c r="G41" s="139">
        <f>$E$40+$F$40*(G39-1)</f>
        <v>518</v>
      </c>
      <c r="H41" s="156">
        <f>$E$40+$F$40*(H39-1)</f>
        <v>592</v>
      </c>
      <c r="I41" s="139"/>
      <c r="J41" s="139"/>
      <c r="K41" s="139"/>
      <c r="L41" s="139"/>
      <c r="M41" s="156"/>
      <c r="N41" s="139"/>
      <c r="O41" s="139"/>
      <c r="P41" s="139"/>
      <c r="Q41" s="139"/>
      <c r="R41" s="139"/>
      <c r="S41" s="165"/>
    </row>
    <row r="43" ht="15">
      <c r="B43" s="195" t="s">
        <v>142</v>
      </c>
    </row>
    <row r="45" spans="2:8" ht="28.5">
      <c r="B45" s="270" t="s">
        <v>146</v>
      </c>
      <c r="C45" s="196" t="s">
        <v>128</v>
      </c>
      <c r="D45" s="197" t="s">
        <v>136</v>
      </c>
      <c r="E45" s="200" t="s">
        <v>154</v>
      </c>
      <c r="F45" s="194"/>
      <c r="G45" s="137"/>
      <c r="H45" s="194"/>
    </row>
    <row r="46" spans="2:8" ht="15">
      <c r="B46" s="271"/>
      <c r="C46" s="198" t="s">
        <v>111</v>
      </c>
      <c r="D46" s="199" t="s">
        <v>112</v>
      </c>
      <c r="E46" s="199" t="s">
        <v>112</v>
      </c>
      <c r="F46" s="194"/>
      <c r="G46" s="137"/>
      <c r="H46" s="194"/>
    </row>
    <row r="47" spans="2:8" ht="30">
      <c r="B47" s="123" t="s">
        <v>155</v>
      </c>
      <c r="C47" s="217">
        <f>E22+E22/2</f>
        <v>1107</v>
      </c>
      <c r="D47" s="202">
        <f>E26*2</f>
        <v>1320</v>
      </c>
      <c r="E47" s="217">
        <f>E26+E26</f>
        <v>1320</v>
      </c>
      <c r="F47" s="194"/>
      <c r="G47" s="137"/>
      <c r="H47" s="194"/>
    </row>
    <row r="48" spans="2:8" ht="30.75">
      <c r="B48" s="193" t="s">
        <v>135</v>
      </c>
      <c r="C48" s="217">
        <f>E21+E36/2</f>
        <v>787.5</v>
      </c>
      <c r="D48" s="202">
        <f>E26+E40</f>
        <v>1030</v>
      </c>
      <c r="E48" s="217">
        <f>E26+E40</f>
        <v>1030</v>
      </c>
      <c r="F48" s="194"/>
      <c r="G48" s="137"/>
      <c r="H48" s="194"/>
    </row>
    <row r="49" spans="2:8" ht="30">
      <c r="B49" s="123" t="s">
        <v>137</v>
      </c>
      <c r="C49" s="217">
        <f>M14+H37/2</f>
        <v>2772</v>
      </c>
      <c r="D49" s="202">
        <f>M19+H41</f>
        <v>2763</v>
      </c>
      <c r="E49" s="217">
        <f>M19+H41</f>
        <v>2763</v>
      </c>
      <c r="F49" s="194"/>
      <c r="G49" s="137"/>
      <c r="H49" s="194"/>
    </row>
    <row r="50" spans="2:8" ht="18.75" customHeight="1">
      <c r="B50" s="272" t="s">
        <v>138</v>
      </c>
      <c r="C50" s="273"/>
      <c r="D50" s="273"/>
      <c r="E50" s="273"/>
      <c r="F50" s="194"/>
      <c r="G50" s="137"/>
      <c r="H50" s="194"/>
    </row>
    <row r="51" spans="2:8" ht="66.75">
      <c r="B51" s="192" t="s">
        <v>139</v>
      </c>
      <c r="C51" s="123" t="s">
        <v>156</v>
      </c>
      <c r="D51" s="123" t="s">
        <v>141</v>
      </c>
      <c r="E51" s="218">
        <v>10558</v>
      </c>
      <c r="F51" s="194"/>
      <c r="G51" s="137"/>
      <c r="H51" s="194"/>
    </row>
    <row r="52" spans="2:8" ht="90.75">
      <c r="B52" s="192" t="s">
        <v>143</v>
      </c>
      <c r="C52" s="123" t="s">
        <v>157</v>
      </c>
      <c r="D52" s="123" t="s">
        <v>145</v>
      </c>
      <c r="E52" s="218">
        <v>14175</v>
      </c>
      <c r="F52" s="194"/>
      <c r="G52" s="137"/>
      <c r="H52" s="194"/>
    </row>
    <row r="61" spans="2:3" ht="15">
      <c r="B61" s="120"/>
      <c r="C61" s="111" t="s">
        <v>120</v>
      </c>
    </row>
    <row r="63" ht="15">
      <c r="B63" s="111" t="s">
        <v>122</v>
      </c>
    </row>
    <row r="65" ht="15">
      <c r="A65" s="111" t="s">
        <v>121</v>
      </c>
    </row>
    <row r="66" ht="15">
      <c r="A66" s="111" t="s">
        <v>123</v>
      </c>
    </row>
    <row r="67" ht="15">
      <c r="A67" s="111" t="s">
        <v>124</v>
      </c>
    </row>
    <row r="68" ht="15">
      <c r="A68" s="111" t="s">
        <v>125</v>
      </c>
    </row>
    <row r="69" ht="15">
      <c r="A69" s="111" t="s">
        <v>126</v>
      </c>
    </row>
    <row r="70" ht="15">
      <c r="A70" s="111" t="s">
        <v>129</v>
      </c>
    </row>
    <row r="71" ht="15">
      <c r="A71" s="111" t="s">
        <v>127</v>
      </c>
    </row>
  </sheetData>
  <mergeCells count="12">
    <mergeCell ref="A4:A6"/>
    <mergeCell ref="A9:A11"/>
    <mergeCell ref="A25:A27"/>
    <mergeCell ref="A20:A22"/>
    <mergeCell ref="A28:A30"/>
    <mergeCell ref="A32:A34"/>
    <mergeCell ref="B45:B46"/>
    <mergeCell ref="B50:E50"/>
    <mergeCell ref="A35:A37"/>
    <mergeCell ref="A39:A41"/>
    <mergeCell ref="A12:A14"/>
    <mergeCell ref="A17:A19"/>
  </mergeCells>
  <printOptions/>
  <pageMargins left="0" right="0" top="0" bottom="0" header="0" footer="0"/>
  <pageSetup fitToHeight="1" fitToWidth="1" horizontalDpi="600" verticalDpi="600" orientation="landscape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4"/>
  <sheetViews>
    <sheetView zoomScale="140" zoomScaleNormal="140" workbookViewId="0" topLeftCell="A12">
      <selection activeCell="F35" sqref="F35"/>
    </sheetView>
  </sheetViews>
  <sheetFormatPr defaultColWidth="9.140625" defaultRowHeight="15"/>
  <cols>
    <col min="1" max="1" width="19.8515625" style="0" customWidth="1"/>
    <col min="2" max="2" width="9.28125" style="0" customWidth="1"/>
    <col min="4" max="4" width="10.8515625" style="0" customWidth="1"/>
    <col min="5" max="5" width="11.8515625" style="0" customWidth="1"/>
    <col min="8" max="8" width="11.7109375" style="0" customWidth="1"/>
    <col min="9" max="9" width="11.8515625" style="0" customWidth="1"/>
    <col min="10" max="10" width="12.28125" style="0" customWidth="1"/>
    <col min="11" max="11" width="11.7109375" style="0" customWidth="1"/>
  </cols>
  <sheetData>
    <row r="1" spans="1:12" ht="18">
      <c r="A1" s="1"/>
      <c r="B1" s="2"/>
      <c r="C1" s="1"/>
      <c r="D1" s="1"/>
      <c r="E1" s="3" t="s">
        <v>1</v>
      </c>
      <c r="F1" s="1"/>
      <c r="H1" s="1"/>
      <c r="I1" s="1"/>
      <c r="J1" s="4"/>
      <c r="K1" s="4"/>
      <c r="L1" s="1"/>
    </row>
    <row r="2" spans="1:12" ht="15.75">
      <c r="A2" s="5"/>
      <c r="B2" s="6"/>
      <c r="C2" s="7"/>
      <c r="D2" s="8"/>
      <c r="E2" s="9" t="s">
        <v>2</v>
      </c>
      <c r="F2" s="5"/>
      <c r="H2" s="5"/>
      <c r="I2" s="5"/>
      <c r="J2" s="4"/>
      <c r="K2" s="4"/>
      <c r="L2" s="5"/>
    </row>
    <row r="3" spans="1:12" ht="15.75">
      <c r="A3" s="5"/>
      <c r="B3" s="6"/>
      <c r="C3" s="7"/>
      <c r="D3" s="8"/>
      <c r="E3" s="9" t="s">
        <v>3</v>
      </c>
      <c r="F3" s="5"/>
      <c r="H3" s="5"/>
      <c r="I3" s="5"/>
      <c r="J3" s="4"/>
      <c r="K3" s="4"/>
      <c r="L3" s="5"/>
    </row>
    <row r="4" spans="1:12" ht="15.75">
      <c r="A4" s="5"/>
      <c r="B4" s="6"/>
      <c r="C4" s="7"/>
      <c r="D4" s="8"/>
      <c r="E4" s="5"/>
      <c r="F4" s="5"/>
      <c r="G4" s="9"/>
      <c r="H4" s="5"/>
      <c r="I4" s="5"/>
      <c r="J4" s="4"/>
      <c r="K4" s="4"/>
      <c r="L4" s="5"/>
    </row>
    <row r="5" spans="1:12" ht="18">
      <c r="A5" s="5"/>
      <c r="B5" s="10"/>
      <c r="C5" s="11"/>
      <c r="D5" s="11"/>
      <c r="E5" s="3" t="s">
        <v>4</v>
      </c>
      <c r="F5" s="5"/>
      <c r="H5" s="5"/>
      <c r="I5" s="5"/>
      <c r="J5" s="12"/>
      <c r="K5" s="12"/>
      <c r="L5" s="5"/>
    </row>
    <row r="6" spans="1:12" ht="18">
      <c r="A6" s="5"/>
      <c r="B6" s="10"/>
      <c r="C6" s="11"/>
      <c r="D6" s="11"/>
      <c r="E6" s="5"/>
      <c r="F6" s="5"/>
      <c r="G6" s="3"/>
      <c r="H6" s="5"/>
      <c r="I6" s="5"/>
      <c r="J6" s="12"/>
      <c r="K6" s="12"/>
      <c r="L6" s="5"/>
    </row>
    <row r="7" spans="1:12" ht="15">
      <c r="A7" s="13"/>
      <c r="B7" s="14"/>
      <c r="C7" s="14"/>
      <c r="D7" s="14"/>
      <c r="E7" s="14"/>
      <c r="F7" s="14" t="s">
        <v>108</v>
      </c>
      <c r="G7" s="14"/>
      <c r="H7" s="14"/>
      <c r="J7" s="13"/>
      <c r="K7" s="13"/>
      <c r="L7" s="14"/>
    </row>
    <row r="8" spans="1:12" ht="15">
      <c r="A8" s="13"/>
      <c r="B8" s="13"/>
      <c r="C8" s="13"/>
      <c r="D8" s="13"/>
      <c r="E8" s="13"/>
      <c r="F8" s="13" t="s">
        <v>5</v>
      </c>
      <c r="G8" s="13"/>
      <c r="H8" s="13"/>
      <c r="J8" s="13"/>
      <c r="K8" s="13"/>
      <c r="L8" s="13"/>
    </row>
    <row r="9" spans="1:12" ht="30" customHeight="1">
      <c r="A9" s="13"/>
      <c r="B9" s="13"/>
      <c r="C9" s="13"/>
      <c r="D9" s="13"/>
      <c r="E9" s="13"/>
      <c r="F9" s="297" t="s">
        <v>6</v>
      </c>
      <c r="G9" s="297"/>
      <c r="H9" s="297"/>
      <c r="I9" s="297"/>
      <c r="J9" s="297"/>
      <c r="K9" s="188"/>
      <c r="L9" s="188"/>
    </row>
    <row r="10" spans="1:12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35.25" customHeight="1">
      <c r="A11" s="298" t="s">
        <v>100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187"/>
      <c r="L11" s="187"/>
    </row>
    <row r="12" spans="1:12" ht="15">
      <c r="A12" s="13"/>
      <c r="C12" s="13" t="s">
        <v>7</v>
      </c>
      <c r="D12" s="13"/>
      <c r="E12" s="13"/>
      <c r="F12" s="13"/>
      <c r="H12" s="13"/>
      <c r="I12" s="13"/>
      <c r="J12" s="13"/>
      <c r="K12" s="13"/>
      <c r="L12" s="13"/>
    </row>
    <row r="15" spans="1:11" ht="29.25" customHeight="1">
      <c r="A15" s="288" t="s">
        <v>131</v>
      </c>
      <c r="B15" s="286" t="s">
        <v>16</v>
      </c>
      <c r="C15" s="286"/>
      <c r="D15" s="286" t="s">
        <v>35</v>
      </c>
      <c r="E15" s="286"/>
      <c r="F15" s="286" t="s">
        <v>132</v>
      </c>
      <c r="G15" s="286"/>
      <c r="H15" s="286" t="s">
        <v>30</v>
      </c>
      <c r="I15" s="286"/>
      <c r="J15" s="287" t="s">
        <v>133</v>
      </c>
      <c r="K15" s="287"/>
    </row>
    <row r="16" spans="1:11" ht="38.25" customHeight="1">
      <c r="A16" s="288"/>
      <c r="B16" s="186" t="s">
        <v>14</v>
      </c>
      <c r="C16" s="189" t="s">
        <v>15</v>
      </c>
      <c r="D16" s="186" t="s">
        <v>14</v>
      </c>
      <c r="E16" s="189" t="s">
        <v>15</v>
      </c>
      <c r="F16" s="186" t="s">
        <v>14</v>
      </c>
      <c r="G16" s="189" t="s">
        <v>15</v>
      </c>
      <c r="H16" s="186" t="s">
        <v>14</v>
      </c>
      <c r="I16" s="189" t="s">
        <v>15</v>
      </c>
      <c r="J16" s="186" t="s">
        <v>14</v>
      </c>
      <c r="K16" s="189" t="s">
        <v>15</v>
      </c>
    </row>
    <row r="17" spans="1:11" ht="15">
      <c r="A17" s="185">
        <v>1</v>
      </c>
      <c r="B17" s="289"/>
      <c r="C17" s="290"/>
      <c r="D17" s="295"/>
      <c r="E17" s="296"/>
      <c r="F17" s="299">
        <v>2610</v>
      </c>
      <c r="G17" s="203">
        <v>660</v>
      </c>
      <c r="H17" s="299">
        <v>1535</v>
      </c>
      <c r="I17" s="203">
        <v>560</v>
      </c>
      <c r="J17" s="299">
        <v>805</v>
      </c>
      <c r="K17" s="203">
        <v>370</v>
      </c>
    </row>
    <row r="18" spans="1:11" ht="15">
      <c r="A18" s="185">
        <v>2</v>
      </c>
      <c r="B18" s="291"/>
      <c r="C18" s="292"/>
      <c r="D18" s="299">
        <v>3480</v>
      </c>
      <c r="E18" s="203">
        <v>1002</v>
      </c>
      <c r="F18" s="300"/>
      <c r="G18" s="203">
        <v>792</v>
      </c>
      <c r="H18" s="300"/>
      <c r="I18" s="203">
        <v>672</v>
      </c>
      <c r="J18" s="300"/>
      <c r="K18" s="203">
        <v>444</v>
      </c>
    </row>
    <row r="19" spans="1:11" ht="15">
      <c r="A19" s="185">
        <v>3</v>
      </c>
      <c r="B19" s="293"/>
      <c r="C19" s="294"/>
      <c r="D19" s="300"/>
      <c r="E19" s="203">
        <v>1169</v>
      </c>
      <c r="F19" s="300"/>
      <c r="G19" s="203">
        <v>924</v>
      </c>
      <c r="H19" s="300"/>
      <c r="I19" s="203">
        <v>784</v>
      </c>
      <c r="J19" s="300"/>
      <c r="K19" s="203">
        <v>518</v>
      </c>
    </row>
    <row r="20" spans="1:11" ht="15">
      <c r="A20" s="185">
        <v>4</v>
      </c>
      <c r="B20" s="190">
        <v>5280</v>
      </c>
      <c r="C20" s="203">
        <v>1680</v>
      </c>
      <c r="D20" s="301"/>
      <c r="E20" s="203">
        <v>1336</v>
      </c>
      <c r="F20" s="301"/>
      <c r="G20" s="203">
        <v>1056</v>
      </c>
      <c r="H20" s="301"/>
      <c r="I20" s="203">
        <v>896</v>
      </c>
      <c r="J20" s="301"/>
      <c r="K20" s="203">
        <v>592</v>
      </c>
    </row>
    <row r="21" spans="1:11" ht="15">
      <c r="A21" s="185">
        <v>5</v>
      </c>
      <c r="B21" s="299">
        <v>5970</v>
      </c>
      <c r="C21" s="203">
        <v>1890</v>
      </c>
      <c r="D21" s="299">
        <v>4835</v>
      </c>
      <c r="E21" s="203">
        <v>1503</v>
      </c>
      <c r="F21" s="299">
        <v>3430</v>
      </c>
      <c r="G21" s="203">
        <v>1188</v>
      </c>
      <c r="H21" s="299">
        <v>2360</v>
      </c>
      <c r="I21" s="203">
        <v>1008</v>
      </c>
      <c r="J21" s="289"/>
      <c r="K21" s="290"/>
    </row>
    <row r="22" spans="1:11" ht="15">
      <c r="A22" s="185">
        <v>6</v>
      </c>
      <c r="B22" s="300"/>
      <c r="C22" s="203">
        <v>2100</v>
      </c>
      <c r="D22" s="300"/>
      <c r="E22" s="203">
        <v>1670</v>
      </c>
      <c r="F22" s="300"/>
      <c r="G22" s="203">
        <v>1320</v>
      </c>
      <c r="H22" s="300"/>
      <c r="I22" s="203">
        <v>1120</v>
      </c>
      <c r="J22" s="291"/>
      <c r="K22" s="292"/>
    </row>
    <row r="23" spans="1:11" ht="15">
      <c r="A23" s="185">
        <v>7</v>
      </c>
      <c r="B23" s="300"/>
      <c r="C23" s="203">
        <v>2310</v>
      </c>
      <c r="D23" s="300"/>
      <c r="E23" s="203">
        <v>1837</v>
      </c>
      <c r="F23" s="300"/>
      <c r="G23" s="203">
        <v>1452</v>
      </c>
      <c r="H23" s="300"/>
      <c r="I23" s="203">
        <v>1232</v>
      </c>
      <c r="J23" s="291"/>
      <c r="K23" s="292"/>
    </row>
    <row r="24" spans="1:11" ht="15">
      <c r="A24" s="185">
        <v>8</v>
      </c>
      <c r="B24" s="300"/>
      <c r="C24" s="203">
        <v>2520</v>
      </c>
      <c r="D24" s="300"/>
      <c r="E24" s="203">
        <v>2004</v>
      </c>
      <c r="F24" s="300"/>
      <c r="G24" s="203">
        <v>1584</v>
      </c>
      <c r="H24" s="300"/>
      <c r="I24" s="203">
        <v>1344</v>
      </c>
      <c r="J24" s="291"/>
      <c r="K24" s="292"/>
    </row>
    <row r="25" spans="1:11" ht="15">
      <c r="A25" s="185">
        <v>9</v>
      </c>
      <c r="B25" s="301"/>
      <c r="C25" s="203">
        <v>2730</v>
      </c>
      <c r="D25" s="301"/>
      <c r="E25" s="203">
        <v>2171</v>
      </c>
      <c r="F25" s="301"/>
      <c r="G25" s="203">
        <v>1716</v>
      </c>
      <c r="H25" s="301"/>
      <c r="I25" s="203">
        <v>1456</v>
      </c>
      <c r="J25" s="291"/>
      <c r="K25" s="292"/>
    </row>
    <row r="26" spans="1:11" ht="15">
      <c r="A26" s="185">
        <v>10</v>
      </c>
      <c r="B26" s="299">
        <v>7125</v>
      </c>
      <c r="C26" s="203">
        <v>2940</v>
      </c>
      <c r="D26" s="299">
        <v>6155</v>
      </c>
      <c r="E26" s="203">
        <v>2338</v>
      </c>
      <c r="F26" s="299">
        <v>5165</v>
      </c>
      <c r="G26" s="203">
        <v>1848</v>
      </c>
      <c r="H26" s="289"/>
      <c r="I26" s="290"/>
      <c r="J26" s="291"/>
      <c r="K26" s="292"/>
    </row>
    <row r="27" spans="1:11" ht="15">
      <c r="A27" s="191">
        <v>11</v>
      </c>
      <c r="B27" s="300"/>
      <c r="C27" s="203">
        <v>3150</v>
      </c>
      <c r="D27" s="300"/>
      <c r="E27" s="203">
        <v>2505</v>
      </c>
      <c r="F27" s="300"/>
      <c r="G27" s="203">
        <v>1980</v>
      </c>
      <c r="H27" s="291"/>
      <c r="I27" s="292"/>
      <c r="J27" s="291"/>
      <c r="K27" s="292"/>
    </row>
    <row r="28" spans="1:11" ht="15">
      <c r="A28" s="191">
        <v>12</v>
      </c>
      <c r="B28" s="300"/>
      <c r="C28" s="203">
        <v>3360</v>
      </c>
      <c r="D28" s="300"/>
      <c r="E28" s="203">
        <v>2672</v>
      </c>
      <c r="F28" s="300"/>
      <c r="G28" s="203">
        <v>2112</v>
      </c>
      <c r="H28" s="291"/>
      <c r="I28" s="292"/>
      <c r="J28" s="291"/>
      <c r="K28" s="292"/>
    </row>
    <row r="29" spans="1:11" ht="15">
      <c r="A29" s="191">
        <v>13</v>
      </c>
      <c r="B29" s="300"/>
      <c r="C29" s="203">
        <v>3570</v>
      </c>
      <c r="D29" s="300"/>
      <c r="E29" s="203">
        <v>2839</v>
      </c>
      <c r="F29" s="300"/>
      <c r="G29" s="203">
        <v>2244</v>
      </c>
      <c r="H29" s="291"/>
      <c r="I29" s="292"/>
      <c r="J29" s="291"/>
      <c r="K29" s="292"/>
    </row>
    <row r="30" spans="1:11" ht="15">
      <c r="A30" s="191">
        <v>14</v>
      </c>
      <c r="B30" s="300"/>
      <c r="C30" s="203">
        <v>3780</v>
      </c>
      <c r="D30" s="300"/>
      <c r="E30" s="203">
        <v>3006</v>
      </c>
      <c r="F30" s="300"/>
      <c r="G30" s="203">
        <v>2376</v>
      </c>
      <c r="H30" s="291"/>
      <c r="I30" s="292"/>
      <c r="J30" s="291"/>
      <c r="K30" s="292"/>
    </row>
    <row r="31" spans="1:11" ht="15">
      <c r="A31" s="191">
        <v>15</v>
      </c>
      <c r="B31" s="301"/>
      <c r="C31" s="203">
        <v>3990</v>
      </c>
      <c r="D31" s="301"/>
      <c r="E31" s="203">
        <v>3173</v>
      </c>
      <c r="F31" s="301"/>
      <c r="G31" s="203">
        <v>2508</v>
      </c>
      <c r="H31" s="293"/>
      <c r="I31" s="294"/>
      <c r="J31" s="293"/>
      <c r="K31" s="294"/>
    </row>
    <row r="34" ht="15">
      <c r="A34" t="s">
        <v>148</v>
      </c>
    </row>
  </sheetData>
  <mergeCells count="23">
    <mergeCell ref="B21:B25"/>
    <mergeCell ref="D21:D25"/>
    <mergeCell ref="F21:F25"/>
    <mergeCell ref="H21:H25"/>
    <mergeCell ref="B26:B31"/>
    <mergeCell ref="D26:D31"/>
    <mergeCell ref="F26:F31"/>
    <mergeCell ref="F9:J9"/>
    <mergeCell ref="A11:J11"/>
    <mergeCell ref="B15:C15"/>
    <mergeCell ref="D15:E15"/>
    <mergeCell ref="H26:I31"/>
    <mergeCell ref="J21:K31"/>
    <mergeCell ref="J17:J20"/>
    <mergeCell ref="H17:H20"/>
    <mergeCell ref="F17:F20"/>
    <mergeCell ref="D18:D20"/>
    <mergeCell ref="F15:G15"/>
    <mergeCell ref="H15:I15"/>
    <mergeCell ref="J15:K15"/>
    <mergeCell ref="A15:A16"/>
    <mergeCell ref="B17:C19"/>
    <mergeCell ref="D17:E17"/>
  </mergeCells>
  <printOptions/>
  <pageMargins left="0" right="0" top="0" bottom="0" header="0" footer="0"/>
  <pageSetup fitToHeight="0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3"/>
  <sheetViews>
    <sheetView workbookViewId="0" topLeftCell="A1">
      <selection activeCell="F35" sqref="F35"/>
    </sheetView>
  </sheetViews>
  <sheetFormatPr defaultColWidth="9.140625" defaultRowHeight="15"/>
  <cols>
    <col min="1" max="1" width="24.28125" style="0" customWidth="1"/>
  </cols>
  <sheetData>
    <row r="1" spans="1:10" ht="44.25" customHeight="1">
      <c r="A1" s="288" t="s">
        <v>131</v>
      </c>
      <c r="B1" s="304" t="s">
        <v>16</v>
      </c>
      <c r="C1" s="305"/>
      <c r="D1" s="306"/>
      <c r="E1" s="304" t="s">
        <v>35</v>
      </c>
      <c r="F1" s="305"/>
      <c r="G1" s="306"/>
      <c r="H1" s="286" t="s">
        <v>132</v>
      </c>
      <c r="I1" s="286"/>
      <c r="J1" s="286"/>
    </row>
    <row r="2" spans="1:10" ht="58.9" customHeight="1">
      <c r="A2" s="288"/>
      <c r="B2" s="186" t="s">
        <v>14</v>
      </c>
      <c r="C2" s="189" t="s">
        <v>15</v>
      </c>
      <c r="D2" s="205" t="s">
        <v>152</v>
      </c>
      <c r="E2" s="186" t="s">
        <v>14</v>
      </c>
      <c r="F2" s="189" t="s">
        <v>15</v>
      </c>
      <c r="G2" s="205" t="s">
        <v>152</v>
      </c>
      <c r="H2" s="186" t="s">
        <v>14</v>
      </c>
      <c r="I2" s="189" t="s">
        <v>15</v>
      </c>
      <c r="J2" s="205" t="s">
        <v>152</v>
      </c>
    </row>
    <row r="3" spans="1:10" ht="15">
      <c r="A3" s="185">
        <v>15</v>
      </c>
      <c r="B3" s="204"/>
      <c r="C3" s="204">
        <v>3990</v>
      </c>
      <c r="D3" s="206">
        <v>4716</v>
      </c>
      <c r="E3" s="204"/>
      <c r="F3" s="204">
        <v>3173</v>
      </c>
      <c r="G3" s="206">
        <v>3774</v>
      </c>
      <c r="H3" s="204"/>
      <c r="I3" s="204">
        <v>2508</v>
      </c>
      <c r="J3" s="206">
        <v>2664</v>
      </c>
    </row>
    <row r="4" spans="1:10" ht="15">
      <c r="A4" s="302" t="s">
        <v>151</v>
      </c>
      <c r="B4" s="303"/>
      <c r="C4" s="210">
        <f>C3/A3</f>
        <v>266</v>
      </c>
      <c r="D4" s="210"/>
      <c r="E4" s="210"/>
      <c r="F4" s="210">
        <v>211</v>
      </c>
      <c r="G4" s="210"/>
      <c r="H4" s="210"/>
      <c r="I4" s="210">
        <v>167</v>
      </c>
      <c r="J4" s="210"/>
    </row>
    <row r="5" spans="1:10" ht="15">
      <c r="A5" s="208">
        <v>75</v>
      </c>
      <c r="B5" s="209"/>
      <c r="C5" s="209">
        <f>C6*A5</f>
        <v>17925</v>
      </c>
      <c r="D5" s="206">
        <v>17190</v>
      </c>
      <c r="E5" s="204"/>
      <c r="F5" s="204">
        <f>A5*F6</f>
        <v>14175</v>
      </c>
      <c r="G5" s="206">
        <v>13752</v>
      </c>
      <c r="H5" s="204"/>
      <c r="I5" s="204">
        <f>I6*A5</f>
        <v>11250</v>
      </c>
      <c r="J5" s="206">
        <v>9692.4</v>
      </c>
    </row>
    <row r="6" spans="1:10" ht="15">
      <c r="A6" s="302" t="s">
        <v>151</v>
      </c>
      <c r="B6" s="303"/>
      <c r="C6" s="210">
        <v>239</v>
      </c>
      <c r="D6" s="210"/>
      <c r="E6" s="210"/>
      <c r="F6" s="210">
        <v>189</v>
      </c>
      <c r="G6" s="210"/>
      <c r="H6" s="210"/>
      <c r="I6" s="210">
        <v>150</v>
      </c>
      <c r="J6" s="210"/>
    </row>
    <row r="7" spans="1:10" ht="15">
      <c r="A7" s="208">
        <v>100</v>
      </c>
      <c r="B7" s="209"/>
      <c r="C7" s="209">
        <f>A7*C8</f>
        <v>21500</v>
      </c>
      <c r="D7" s="206">
        <v>20628</v>
      </c>
      <c r="E7" s="204"/>
      <c r="F7" s="204">
        <f>F8*A7</f>
        <v>17000</v>
      </c>
      <c r="G7" s="206">
        <v>16512</v>
      </c>
      <c r="H7" s="204"/>
      <c r="I7" s="204">
        <f>I8*A7</f>
        <v>13500</v>
      </c>
      <c r="J7" s="206">
        <v>11640</v>
      </c>
    </row>
    <row r="8" spans="1:10" ht="15">
      <c r="A8" s="302" t="s">
        <v>151</v>
      </c>
      <c r="B8" s="303"/>
      <c r="C8" s="210">
        <v>215</v>
      </c>
      <c r="D8" s="210"/>
      <c r="E8" s="210"/>
      <c r="F8" s="210">
        <v>170</v>
      </c>
      <c r="G8" s="210"/>
      <c r="H8" s="210"/>
      <c r="I8" s="210">
        <v>135</v>
      </c>
      <c r="J8" s="210"/>
    </row>
    <row r="9" spans="1:10" ht="15">
      <c r="A9" s="185">
        <v>150</v>
      </c>
      <c r="B9" s="204"/>
      <c r="C9" s="204">
        <f>A9*C10</f>
        <v>22950</v>
      </c>
      <c r="D9" s="206"/>
      <c r="E9" s="204"/>
      <c r="F9" s="204">
        <f>F10*A9</f>
        <v>18450</v>
      </c>
      <c r="G9" s="206"/>
      <c r="H9" s="204"/>
      <c r="I9" s="204">
        <f>I10*A9</f>
        <v>14400</v>
      </c>
      <c r="J9" s="206"/>
    </row>
    <row r="10" spans="1:10" ht="15">
      <c r="A10" s="302" t="s">
        <v>151</v>
      </c>
      <c r="B10" s="303"/>
      <c r="C10" s="210">
        <v>153</v>
      </c>
      <c r="D10" s="210"/>
      <c r="E10" s="210"/>
      <c r="F10" s="210">
        <v>123</v>
      </c>
      <c r="G10" s="210"/>
      <c r="H10" s="210"/>
      <c r="I10" s="210">
        <v>96</v>
      </c>
      <c r="J10" s="210"/>
    </row>
    <row r="11" spans="1:10" ht="15">
      <c r="A11" s="185">
        <v>200</v>
      </c>
      <c r="B11" s="204"/>
      <c r="C11" s="204">
        <f>A11*C12</f>
        <v>27400</v>
      </c>
      <c r="D11" s="206"/>
      <c r="E11" s="204"/>
      <c r="F11" s="204">
        <f>F12*A11</f>
        <v>22000</v>
      </c>
      <c r="G11" s="206"/>
      <c r="H11" s="204"/>
      <c r="I11" s="204">
        <f>I12*A11</f>
        <v>17400</v>
      </c>
      <c r="J11" s="206"/>
    </row>
    <row r="12" spans="1:10" ht="15">
      <c r="A12" s="302" t="s">
        <v>151</v>
      </c>
      <c r="B12" s="303"/>
      <c r="C12" s="210">
        <v>137</v>
      </c>
      <c r="D12" s="210"/>
      <c r="E12" s="210"/>
      <c r="F12" s="210">
        <v>110</v>
      </c>
      <c r="G12" s="210"/>
      <c r="H12" s="210"/>
      <c r="I12" s="210">
        <v>87</v>
      </c>
      <c r="J12" s="210"/>
    </row>
    <row r="13" spans="1:10" ht="15">
      <c r="A13" s="191">
        <v>250</v>
      </c>
      <c r="B13" s="204"/>
      <c r="C13" s="204">
        <v>30825</v>
      </c>
      <c r="D13" s="206"/>
      <c r="E13" s="204"/>
      <c r="F13" s="204">
        <v>24750</v>
      </c>
      <c r="G13" s="206"/>
      <c r="H13" s="204"/>
      <c r="I13" s="204">
        <v>19575</v>
      </c>
      <c r="J13" s="206"/>
    </row>
  </sheetData>
  <mergeCells count="9">
    <mergeCell ref="A8:B8"/>
    <mergeCell ref="A10:B10"/>
    <mergeCell ref="A12:B12"/>
    <mergeCell ref="B1:D1"/>
    <mergeCell ref="E1:G1"/>
    <mergeCell ref="H1:J1"/>
    <mergeCell ref="A4:B4"/>
    <mergeCell ref="A6:B6"/>
    <mergeCell ref="A1: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66"/>
  <sheetViews>
    <sheetView workbookViewId="0" topLeftCell="A8">
      <selection activeCell="T24" sqref="T24"/>
    </sheetView>
  </sheetViews>
  <sheetFormatPr defaultColWidth="9.140625" defaultRowHeight="15"/>
  <cols>
    <col min="1" max="1" width="11.28125" style="111" customWidth="1"/>
    <col min="2" max="2" width="16.00390625" style="111" customWidth="1"/>
    <col min="3" max="4" width="17.28125" style="111" customWidth="1"/>
    <col min="5" max="5" width="15.8515625" style="111" customWidth="1"/>
    <col min="6" max="6" width="11.28125" style="146" customWidth="1"/>
    <col min="7" max="7" width="9.140625" style="111" customWidth="1"/>
    <col min="8" max="8" width="12.8515625" style="146" customWidth="1"/>
    <col min="9" max="12" width="9.140625" style="111" customWidth="1"/>
    <col min="13" max="13" width="12.00390625" style="146" customWidth="1"/>
    <col min="14" max="18" width="9.140625" style="111" customWidth="1"/>
    <col min="19" max="19" width="16.7109375" style="146" customWidth="1"/>
    <col min="20" max="16384" width="9.140625" style="111" customWidth="1"/>
  </cols>
  <sheetData>
    <row r="2" ht="15">
      <c r="B2" s="111" t="s">
        <v>118</v>
      </c>
    </row>
    <row r="3" ht="19.5" thickBot="1"/>
    <row r="4" spans="1:19" s="127" customFormat="1" ht="15">
      <c r="A4" s="280" t="s">
        <v>109</v>
      </c>
      <c r="B4" s="133"/>
      <c r="C4" s="134"/>
      <c r="D4" s="133"/>
      <c r="E4" s="135" t="s">
        <v>9</v>
      </c>
      <c r="F4" s="147" t="s">
        <v>149</v>
      </c>
      <c r="G4" s="133"/>
      <c r="H4" s="147" t="s">
        <v>150</v>
      </c>
      <c r="I4" s="133"/>
      <c r="J4" s="136"/>
      <c r="K4" s="133"/>
      <c r="L4" s="136"/>
      <c r="M4" s="147" t="s">
        <v>12</v>
      </c>
      <c r="N4" s="136"/>
      <c r="O4" s="133"/>
      <c r="P4" s="133"/>
      <c r="Q4" s="133"/>
      <c r="R4" s="133"/>
      <c r="S4" s="157" t="s">
        <v>13</v>
      </c>
    </row>
    <row r="5" spans="1:19" s="127" customFormat="1" ht="15">
      <c r="A5" s="281"/>
      <c r="B5" s="125" t="s">
        <v>116</v>
      </c>
      <c r="C5" s="126" t="s">
        <v>112</v>
      </c>
      <c r="D5" s="126"/>
      <c r="E5" s="128"/>
      <c r="F5" s="148"/>
      <c r="G5" s="128"/>
      <c r="H5" s="148">
        <v>1565</v>
      </c>
      <c r="I5" s="128"/>
      <c r="J5" s="128"/>
      <c r="K5" s="128"/>
      <c r="L5" s="128"/>
      <c r="M5" s="148">
        <v>2625</v>
      </c>
      <c r="N5" s="128"/>
      <c r="O5" s="126"/>
      <c r="P5" s="126"/>
      <c r="Q5" s="126"/>
      <c r="R5" s="126"/>
      <c r="S5" s="158">
        <v>3930</v>
      </c>
    </row>
    <row r="6" spans="1:19" s="127" customFormat="1" ht="15">
      <c r="A6" s="282"/>
      <c r="B6" s="129"/>
      <c r="C6" s="126" t="s">
        <v>111</v>
      </c>
      <c r="D6" s="126"/>
      <c r="E6" s="130"/>
      <c r="F6" s="149"/>
      <c r="G6" s="130"/>
      <c r="H6" s="149">
        <f>H5*1.2</f>
        <v>1878</v>
      </c>
      <c r="I6" s="130"/>
      <c r="J6" s="130"/>
      <c r="K6" s="130"/>
      <c r="L6" s="130"/>
      <c r="M6" s="149">
        <f>M5*1.2</f>
        <v>3150</v>
      </c>
      <c r="N6" s="130"/>
      <c r="O6" s="131"/>
      <c r="P6" s="131"/>
      <c r="Q6" s="131"/>
      <c r="R6" s="131"/>
      <c r="S6" s="159">
        <f>S5*1.2</f>
        <v>4716</v>
      </c>
    </row>
    <row r="7" spans="1:19" s="127" customFormat="1" ht="30.75" hidden="1">
      <c r="A7" s="170"/>
      <c r="B7" s="129"/>
      <c r="C7" s="171" t="s">
        <v>130</v>
      </c>
      <c r="D7" s="126"/>
      <c r="E7" s="130"/>
      <c r="F7" s="149"/>
      <c r="G7" s="130"/>
      <c r="H7" s="172">
        <f>H6-H6*0.1</f>
        <v>1690.2</v>
      </c>
      <c r="I7" s="130"/>
      <c r="J7" s="130"/>
      <c r="K7" s="130"/>
      <c r="L7" s="130"/>
      <c r="M7" s="172">
        <f>M6-M6*0.1</f>
        <v>2835</v>
      </c>
      <c r="N7" s="130"/>
      <c r="O7" s="131"/>
      <c r="P7" s="131"/>
      <c r="Q7" s="131"/>
      <c r="R7" s="131"/>
      <c r="S7" s="172">
        <f>S6-S6*0.1</f>
        <v>4244.4</v>
      </c>
    </row>
    <row r="8" spans="1:26" ht="30">
      <c r="A8" s="283" t="s">
        <v>113</v>
      </c>
      <c r="B8" s="116" t="s">
        <v>110</v>
      </c>
      <c r="C8" s="117"/>
      <c r="D8" s="118"/>
      <c r="E8" s="176" t="s">
        <v>9</v>
      </c>
      <c r="F8" s="177">
        <v>2</v>
      </c>
      <c r="G8" s="176">
        <v>3</v>
      </c>
      <c r="H8" s="177">
        <v>4</v>
      </c>
      <c r="I8" s="176">
        <v>5</v>
      </c>
      <c r="J8" s="176">
        <v>6</v>
      </c>
      <c r="K8" s="176">
        <v>7</v>
      </c>
      <c r="L8" s="176">
        <v>8</v>
      </c>
      <c r="M8" s="177">
        <v>9</v>
      </c>
      <c r="N8" s="176">
        <v>10</v>
      </c>
      <c r="O8" s="176">
        <v>11</v>
      </c>
      <c r="P8" s="176">
        <v>12</v>
      </c>
      <c r="Q8" s="176">
        <v>13</v>
      </c>
      <c r="R8" s="176">
        <v>14</v>
      </c>
      <c r="S8" s="178">
        <v>15</v>
      </c>
      <c r="T8" s="111">
        <v>25</v>
      </c>
      <c r="U8" s="111">
        <v>50</v>
      </c>
      <c r="V8" s="111">
        <v>75</v>
      </c>
      <c r="W8" s="111">
        <v>100</v>
      </c>
      <c r="X8" s="111">
        <v>150</v>
      </c>
      <c r="Y8" s="111">
        <v>200</v>
      </c>
      <c r="Z8" s="111">
        <v>250</v>
      </c>
    </row>
    <row r="9" spans="1:19" ht="15">
      <c r="A9" s="284"/>
      <c r="B9" s="119"/>
      <c r="C9" s="119" t="s">
        <v>112</v>
      </c>
      <c r="D9" s="119"/>
      <c r="E9" s="120">
        <v>1050</v>
      </c>
      <c r="F9" s="150">
        <f>E9*C10</f>
        <v>210</v>
      </c>
      <c r="G9" s="121"/>
      <c r="H9" s="151"/>
      <c r="I9" s="137"/>
      <c r="J9" s="122"/>
      <c r="K9" s="122"/>
      <c r="L9" s="122"/>
      <c r="M9" s="152"/>
      <c r="N9" s="122"/>
      <c r="O9" s="122"/>
      <c r="P9" s="122"/>
      <c r="Q9" s="122"/>
      <c r="R9" s="122"/>
      <c r="S9" s="161"/>
    </row>
    <row r="10" spans="1:26" ht="30.75" thickBot="1">
      <c r="A10" s="285"/>
      <c r="B10" s="123" t="s">
        <v>114</v>
      </c>
      <c r="C10" s="120">
        <v>0.2</v>
      </c>
      <c r="D10" s="122"/>
      <c r="E10" s="122"/>
      <c r="F10" s="166">
        <f>$E$9+$F$9</f>
        <v>1260</v>
      </c>
      <c r="G10" s="132">
        <f aca="true" t="shared" si="0" ref="G10:Z10">$E$9+$F$9*(G8-1)</f>
        <v>1470</v>
      </c>
      <c r="H10" s="173">
        <f t="shared" si="0"/>
        <v>1680</v>
      </c>
      <c r="I10" s="173">
        <f t="shared" si="0"/>
        <v>1890</v>
      </c>
      <c r="J10" s="173">
        <f t="shared" si="0"/>
        <v>2100</v>
      </c>
      <c r="K10" s="173">
        <f t="shared" si="0"/>
        <v>2310</v>
      </c>
      <c r="L10" s="173">
        <f t="shared" si="0"/>
        <v>2520</v>
      </c>
      <c r="M10" s="173">
        <f t="shared" si="0"/>
        <v>2730</v>
      </c>
      <c r="N10" s="173">
        <f t="shared" si="0"/>
        <v>2940</v>
      </c>
      <c r="O10" s="173">
        <f t="shared" si="0"/>
        <v>3150</v>
      </c>
      <c r="P10" s="173">
        <f t="shared" si="0"/>
        <v>3360</v>
      </c>
      <c r="Q10" s="173">
        <f t="shared" si="0"/>
        <v>3570</v>
      </c>
      <c r="R10" s="173">
        <f t="shared" si="0"/>
        <v>3780</v>
      </c>
      <c r="S10" s="175">
        <f t="shared" si="0"/>
        <v>3990</v>
      </c>
      <c r="T10" s="175">
        <f t="shared" si="0"/>
        <v>6090</v>
      </c>
      <c r="U10" s="175">
        <f t="shared" si="0"/>
        <v>11340</v>
      </c>
      <c r="V10" s="175">
        <f t="shared" si="0"/>
        <v>16590</v>
      </c>
      <c r="W10" s="175">
        <f t="shared" si="0"/>
        <v>21840</v>
      </c>
      <c r="X10" s="175">
        <f t="shared" si="0"/>
        <v>32340</v>
      </c>
      <c r="Y10" s="175">
        <f t="shared" si="0"/>
        <v>42840</v>
      </c>
      <c r="Z10" s="175">
        <f t="shared" si="0"/>
        <v>53340</v>
      </c>
    </row>
    <row r="11" spans="1:19" s="127" customFormat="1" ht="15">
      <c r="A11" s="280" t="s">
        <v>109</v>
      </c>
      <c r="B11" s="133"/>
      <c r="C11" s="134"/>
      <c r="D11" s="133"/>
      <c r="E11" s="135" t="s">
        <v>9</v>
      </c>
      <c r="F11" s="147" t="s">
        <v>10</v>
      </c>
      <c r="G11" s="133"/>
      <c r="H11" s="147" t="s">
        <v>11</v>
      </c>
      <c r="I11" s="133"/>
      <c r="J11" s="136"/>
      <c r="K11" s="133"/>
      <c r="L11" s="136"/>
      <c r="M11" s="147" t="s">
        <v>12</v>
      </c>
      <c r="N11" s="136"/>
      <c r="O11" s="133"/>
      <c r="P11" s="133"/>
      <c r="Q11" s="133"/>
      <c r="R11" s="133"/>
      <c r="S11" s="157" t="s">
        <v>13</v>
      </c>
    </row>
    <row r="12" spans="1:19" s="127" customFormat="1" ht="15">
      <c r="A12" s="281"/>
      <c r="B12" s="125" t="s">
        <v>115</v>
      </c>
      <c r="C12" s="126" t="s">
        <v>112</v>
      </c>
      <c r="D12" s="126"/>
      <c r="E12" s="128">
        <v>780</v>
      </c>
      <c r="F12" s="148">
        <v>870</v>
      </c>
      <c r="G12" s="128"/>
      <c r="H12" s="148">
        <v>1035</v>
      </c>
      <c r="I12" s="128"/>
      <c r="J12" s="128"/>
      <c r="K12" s="128"/>
      <c r="L12" s="128"/>
      <c r="M12" s="148">
        <v>2100</v>
      </c>
      <c r="N12" s="128"/>
      <c r="O12" s="126"/>
      <c r="P12" s="126"/>
      <c r="Q12" s="126"/>
      <c r="R12" s="126"/>
      <c r="S12" s="158">
        <v>3145</v>
      </c>
    </row>
    <row r="13" spans="1:19" s="127" customFormat="1" ht="15">
      <c r="A13" s="282"/>
      <c r="B13" s="129"/>
      <c r="C13" s="126" t="s">
        <v>111</v>
      </c>
      <c r="D13" s="126"/>
      <c r="E13" s="130">
        <f>E12*1.2</f>
        <v>936</v>
      </c>
      <c r="F13" s="149">
        <f>F12*1.2</f>
        <v>1044</v>
      </c>
      <c r="G13" s="130"/>
      <c r="H13" s="149">
        <f>H12*1.2</f>
        <v>1242</v>
      </c>
      <c r="I13" s="130"/>
      <c r="J13" s="130"/>
      <c r="K13" s="130"/>
      <c r="L13" s="130"/>
      <c r="M13" s="149">
        <f>M12*1.2</f>
        <v>2520</v>
      </c>
      <c r="N13" s="130"/>
      <c r="O13" s="131"/>
      <c r="P13" s="131"/>
      <c r="Q13" s="131"/>
      <c r="R13" s="131"/>
      <c r="S13" s="159">
        <f>S12*1.2</f>
        <v>3774</v>
      </c>
    </row>
    <row r="14" spans="1:19" s="127" customFormat="1" ht="30.75" hidden="1">
      <c r="A14" s="170"/>
      <c r="B14" s="129"/>
      <c r="C14" s="171" t="s">
        <v>130</v>
      </c>
      <c r="D14" s="126"/>
      <c r="E14" s="172">
        <f>E13-E13*0.1</f>
        <v>842.4</v>
      </c>
      <c r="F14" s="172">
        <f>F13-F13*0.1</f>
        <v>939.6</v>
      </c>
      <c r="G14" s="130"/>
      <c r="H14" s="172">
        <f>H13-H13*0.1</f>
        <v>1117.8</v>
      </c>
      <c r="I14" s="130"/>
      <c r="J14" s="130"/>
      <c r="K14" s="130"/>
      <c r="L14" s="130"/>
      <c r="M14" s="172">
        <f>M13-M13*0.1</f>
        <v>2268</v>
      </c>
      <c r="N14" s="130"/>
      <c r="O14" s="131"/>
      <c r="P14" s="131"/>
      <c r="Q14" s="131"/>
      <c r="R14" s="131"/>
      <c r="S14" s="172">
        <f>S13-S13*0.1</f>
        <v>3396.6</v>
      </c>
    </row>
    <row r="15" spans="1:26" ht="30">
      <c r="A15" s="283" t="s">
        <v>113</v>
      </c>
      <c r="B15" s="116" t="s">
        <v>110</v>
      </c>
      <c r="C15" s="117"/>
      <c r="D15" s="118"/>
      <c r="E15" s="176" t="s">
        <v>9</v>
      </c>
      <c r="F15" s="177">
        <v>2</v>
      </c>
      <c r="G15" s="176">
        <v>3</v>
      </c>
      <c r="H15" s="177">
        <v>4</v>
      </c>
      <c r="I15" s="176">
        <v>5</v>
      </c>
      <c r="J15" s="176">
        <v>6</v>
      </c>
      <c r="K15" s="176">
        <v>7</v>
      </c>
      <c r="L15" s="176">
        <v>8</v>
      </c>
      <c r="M15" s="177">
        <v>9</v>
      </c>
      <c r="N15" s="176">
        <v>10</v>
      </c>
      <c r="O15" s="176">
        <v>11</v>
      </c>
      <c r="P15" s="176">
        <v>12</v>
      </c>
      <c r="Q15" s="176">
        <v>13</v>
      </c>
      <c r="R15" s="176">
        <v>14</v>
      </c>
      <c r="S15" s="178">
        <v>15</v>
      </c>
      <c r="T15" s="111">
        <v>25</v>
      </c>
      <c r="U15" s="111">
        <v>50</v>
      </c>
      <c r="V15" s="111">
        <v>75</v>
      </c>
      <c r="W15" s="111">
        <v>100</v>
      </c>
      <c r="X15" s="111">
        <v>150</v>
      </c>
      <c r="Y15" s="111">
        <v>200</v>
      </c>
      <c r="Z15" s="111">
        <v>250</v>
      </c>
    </row>
    <row r="16" spans="1:19" ht="15">
      <c r="A16" s="284"/>
      <c r="B16" s="119"/>
      <c r="C16" s="119" t="s">
        <v>112</v>
      </c>
      <c r="D16" s="119"/>
      <c r="E16" s="180">
        <v>835</v>
      </c>
      <c r="F16" s="167">
        <f>E16*C17</f>
        <v>167</v>
      </c>
      <c r="G16" s="121"/>
      <c r="H16" s="152"/>
      <c r="I16" s="122"/>
      <c r="J16" s="122"/>
      <c r="K16" s="122"/>
      <c r="L16" s="122"/>
      <c r="M16" s="152"/>
      <c r="N16" s="122"/>
      <c r="O16" s="122"/>
      <c r="P16" s="122"/>
      <c r="Q16" s="122"/>
      <c r="R16" s="122"/>
      <c r="S16" s="161"/>
    </row>
    <row r="17" spans="1:26" ht="30.75" thickBot="1">
      <c r="A17" s="285"/>
      <c r="B17" s="123" t="s">
        <v>114</v>
      </c>
      <c r="C17" s="120">
        <v>0.2</v>
      </c>
      <c r="D17" s="122"/>
      <c r="E17" s="174"/>
      <c r="F17" s="179">
        <f>$E$16+$F$16</f>
        <v>1002</v>
      </c>
      <c r="G17" s="181">
        <f aca="true" t="shared" si="1" ref="G17:Z17">$E$16+$F$16*(G15-1)</f>
        <v>1169</v>
      </c>
      <c r="H17" s="179">
        <f t="shared" si="1"/>
        <v>1336</v>
      </c>
      <c r="I17" s="181">
        <f t="shared" si="1"/>
        <v>1503</v>
      </c>
      <c r="J17" s="181">
        <f t="shared" si="1"/>
        <v>1670</v>
      </c>
      <c r="K17" s="181">
        <f t="shared" si="1"/>
        <v>1837</v>
      </c>
      <c r="L17" s="181">
        <f t="shared" si="1"/>
        <v>2004</v>
      </c>
      <c r="M17" s="179">
        <f t="shared" si="1"/>
        <v>2171</v>
      </c>
      <c r="N17" s="181">
        <f t="shared" si="1"/>
        <v>2338</v>
      </c>
      <c r="O17" s="181">
        <f t="shared" si="1"/>
        <v>2505</v>
      </c>
      <c r="P17" s="181">
        <f t="shared" si="1"/>
        <v>2672</v>
      </c>
      <c r="Q17" s="181">
        <f t="shared" si="1"/>
        <v>2839</v>
      </c>
      <c r="R17" s="181">
        <f t="shared" si="1"/>
        <v>3006</v>
      </c>
      <c r="S17" s="182">
        <f t="shared" si="1"/>
        <v>3173</v>
      </c>
      <c r="T17" s="182">
        <f t="shared" si="1"/>
        <v>4843</v>
      </c>
      <c r="U17" s="182">
        <f t="shared" si="1"/>
        <v>9018</v>
      </c>
      <c r="V17" s="182">
        <f t="shared" si="1"/>
        <v>13193</v>
      </c>
      <c r="W17" s="182">
        <f t="shared" si="1"/>
        <v>17368</v>
      </c>
      <c r="X17" s="182">
        <f t="shared" si="1"/>
        <v>25718</v>
      </c>
      <c r="Y17" s="182">
        <f t="shared" si="1"/>
        <v>34068</v>
      </c>
      <c r="Z17" s="182">
        <f t="shared" si="1"/>
        <v>42418</v>
      </c>
    </row>
    <row r="18" spans="1:19" ht="30" customHeight="1">
      <c r="A18" s="274" t="s">
        <v>109</v>
      </c>
      <c r="B18" s="140"/>
      <c r="C18" s="141"/>
      <c r="D18" s="140"/>
      <c r="E18" s="142" t="s">
        <v>9</v>
      </c>
      <c r="F18" s="153" t="s">
        <v>10</v>
      </c>
      <c r="G18" s="140"/>
      <c r="H18" s="153" t="s">
        <v>11</v>
      </c>
      <c r="I18" s="140"/>
      <c r="J18" s="143"/>
      <c r="K18" s="140"/>
      <c r="L18" s="143"/>
      <c r="M18" s="153" t="s">
        <v>12</v>
      </c>
      <c r="N18" s="143"/>
      <c r="O18" s="140"/>
      <c r="P18" s="140"/>
      <c r="Q18" s="140"/>
      <c r="R18" s="140"/>
      <c r="S18" s="162" t="s">
        <v>13</v>
      </c>
    </row>
    <row r="19" spans="1:19" ht="18" customHeight="1">
      <c r="A19" s="275"/>
      <c r="B19" s="125" t="s">
        <v>101</v>
      </c>
      <c r="C19" s="110" t="s">
        <v>112</v>
      </c>
      <c r="D19" s="110"/>
      <c r="E19" s="112">
        <v>615</v>
      </c>
      <c r="F19" s="154">
        <v>720</v>
      </c>
      <c r="G19" s="112"/>
      <c r="H19" s="154">
        <v>810</v>
      </c>
      <c r="I19" s="112"/>
      <c r="J19" s="112"/>
      <c r="K19" s="112"/>
      <c r="L19" s="112"/>
      <c r="M19" s="154">
        <v>1645</v>
      </c>
      <c r="N19" s="112"/>
      <c r="O19" s="110"/>
      <c r="P19" s="110"/>
      <c r="Q19" s="110"/>
      <c r="R19" s="110"/>
      <c r="S19" s="163">
        <v>2220</v>
      </c>
    </row>
    <row r="20" spans="1:19" ht="15" customHeight="1">
      <c r="A20" s="276"/>
      <c r="B20" s="113"/>
      <c r="C20" s="110" t="s">
        <v>111</v>
      </c>
      <c r="D20" s="110"/>
      <c r="E20" s="114">
        <f>E19*1.2</f>
        <v>738</v>
      </c>
      <c r="F20" s="155">
        <f>F19*1.2</f>
        <v>864</v>
      </c>
      <c r="G20" s="114"/>
      <c r="H20" s="155">
        <f>H19*1.2</f>
        <v>972</v>
      </c>
      <c r="I20" s="114"/>
      <c r="J20" s="114"/>
      <c r="K20" s="114"/>
      <c r="L20" s="114"/>
      <c r="M20" s="155">
        <f>M19*1.2</f>
        <v>1974</v>
      </c>
      <c r="N20" s="114"/>
      <c r="O20" s="115"/>
      <c r="P20" s="115"/>
      <c r="Q20" s="115"/>
      <c r="R20" s="115"/>
      <c r="S20" s="164">
        <f>S19*1.2</f>
        <v>2664</v>
      </c>
    </row>
    <row r="21" spans="1:19" s="127" customFormat="1" ht="30.75" hidden="1">
      <c r="A21" s="170"/>
      <c r="B21" s="129"/>
      <c r="C21" s="171" t="s">
        <v>130</v>
      </c>
      <c r="D21" s="126"/>
      <c r="E21" s="172">
        <f>E20-E20*0.1</f>
        <v>664.2</v>
      </c>
      <c r="F21" s="172">
        <f>F20-F20*0.1</f>
        <v>777.6</v>
      </c>
      <c r="G21" s="130"/>
      <c r="H21" s="172">
        <f>H20-H20*0.1</f>
        <v>874.8</v>
      </c>
      <c r="I21" s="130"/>
      <c r="J21" s="130"/>
      <c r="K21" s="130"/>
      <c r="L21" s="130"/>
      <c r="M21" s="172">
        <f>M20-M20*0.1</f>
        <v>1776.6</v>
      </c>
      <c r="N21" s="130"/>
      <c r="O21" s="131"/>
      <c r="P21" s="131"/>
      <c r="Q21" s="131"/>
      <c r="R21" s="131"/>
      <c r="S21" s="172">
        <f>S20-S20*0.1</f>
        <v>2397.6</v>
      </c>
    </row>
    <row r="22" spans="1:26" ht="32.25" customHeight="1">
      <c r="A22" s="283" t="s">
        <v>113</v>
      </c>
      <c r="B22" s="116" t="s">
        <v>110</v>
      </c>
      <c r="C22" s="117"/>
      <c r="D22" s="118"/>
      <c r="E22" s="183" t="s">
        <v>9</v>
      </c>
      <c r="F22" s="183">
        <v>2</v>
      </c>
      <c r="G22" s="183">
        <v>3</v>
      </c>
      <c r="H22" s="183">
        <v>4</v>
      </c>
      <c r="I22" s="183">
        <v>5</v>
      </c>
      <c r="J22" s="183">
        <v>6</v>
      </c>
      <c r="K22" s="183">
        <v>7</v>
      </c>
      <c r="L22" s="183">
        <v>8</v>
      </c>
      <c r="M22" s="183">
        <v>9</v>
      </c>
      <c r="N22" s="183">
        <v>10</v>
      </c>
      <c r="O22" s="183">
        <v>11</v>
      </c>
      <c r="P22" s="183">
        <v>12</v>
      </c>
      <c r="Q22" s="183">
        <v>13</v>
      </c>
      <c r="R22" s="183">
        <v>14</v>
      </c>
      <c r="S22" s="184">
        <v>15</v>
      </c>
      <c r="T22" s="111">
        <v>25</v>
      </c>
      <c r="U22" s="111">
        <v>50</v>
      </c>
      <c r="V22" s="111">
        <v>75</v>
      </c>
      <c r="W22" s="111">
        <v>100</v>
      </c>
      <c r="X22" s="111">
        <v>150</v>
      </c>
      <c r="Y22" s="111">
        <v>200</v>
      </c>
      <c r="Z22" s="111">
        <v>250</v>
      </c>
    </row>
    <row r="23" spans="1:19" ht="15" customHeight="1">
      <c r="A23" s="284"/>
      <c r="B23" s="119"/>
      <c r="C23" s="119" t="s">
        <v>112</v>
      </c>
      <c r="D23" s="119"/>
      <c r="E23" s="120">
        <v>660</v>
      </c>
      <c r="F23" s="167">
        <f>E23*C24</f>
        <v>132</v>
      </c>
      <c r="G23" s="121"/>
      <c r="H23" s="152"/>
      <c r="I23" s="122"/>
      <c r="J23" s="122"/>
      <c r="K23" s="122"/>
      <c r="L23" s="122"/>
      <c r="M23" s="152"/>
      <c r="N23" s="122"/>
      <c r="O23" s="122"/>
      <c r="P23" s="122"/>
      <c r="Q23" s="122"/>
      <c r="R23" s="122"/>
      <c r="S23" s="161"/>
    </row>
    <row r="24" spans="1:26" s="124" customFormat="1" ht="30.75" thickBot="1">
      <c r="A24" s="285"/>
      <c r="B24" s="123" t="s">
        <v>114</v>
      </c>
      <c r="C24" s="120">
        <v>0.2</v>
      </c>
      <c r="D24" s="122"/>
      <c r="E24" s="122"/>
      <c r="F24" s="168">
        <f>$E$23+$F$23</f>
        <v>792</v>
      </c>
      <c r="G24" s="122">
        <f aca="true" t="shared" si="2" ref="G24:Z24">$E$23+$F$23*(G22-1)</f>
        <v>924</v>
      </c>
      <c r="H24" s="152">
        <f t="shared" si="2"/>
        <v>1056</v>
      </c>
      <c r="I24" s="144">
        <f t="shared" si="2"/>
        <v>1188</v>
      </c>
      <c r="J24" s="122">
        <f t="shared" si="2"/>
        <v>1320</v>
      </c>
      <c r="K24" s="122">
        <f t="shared" si="2"/>
        <v>1452</v>
      </c>
      <c r="L24" s="122">
        <f t="shared" si="2"/>
        <v>1584</v>
      </c>
      <c r="M24" s="152">
        <f t="shared" si="2"/>
        <v>1716</v>
      </c>
      <c r="N24" s="122">
        <f t="shared" si="2"/>
        <v>1848</v>
      </c>
      <c r="O24" s="122">
        <f t="shared" si="2"/>
        <v>1980</v>
      </c>
      <c r="P24" s="122">
        <f t="shared" si="2"/>
        <v>2112</v>
      </c>
      <c r="Q24" s="122">
        <f t="shared" si="2"/>
        <v>2244</v>
      </c>
      <c r="R24" s="122">
        <f t="shared" si="2"/>
        <v>2376</v>
      </c>
      <c r="S24" s="161">
        <f t="shared" si="2"/>
        <v>2508</v>
      </c>
      <c r="T24" s="161">
        <f t="shared" si="2"/>
        <v>3828</v>
      </c>
      <c r="U24" s="161">
        <f t="shared" si="2"/>
        <v>7128</v>
      </c>
      <c r="V24" s="161">
        <f t="shared" si="2"/>
        <v>10428</v>
      </c>
      <c r="W24" s="161">
        <f t="shared" si="2"/>
        <v>13728</v>
      </c>
      <c r="X24" s="161">
        <f t="shared" si="2"/>
        <v>20328</v>
      </c>
      <c r="Y24" s="161">
        <f t="shared" si="2"/>
        <v>26928</v>
      </c>
      <c r="Z24" s="161">
        <f t="shared" si="2"/>
        <v>33528</v>
      </c>
    </row>
    <row r="25" spans="1:19" ht="15">
      <c r="A25" s="274" t="s">
        <v>109</v>
      </c>
      <c r="B25" s="140"/>
      <c r="C25" s="141"/>
      <c r="D25" s="140"/>
      <c r="E25" s="142" t="s">
        <v>9</v>
      </c>
      <c r="F25" s="153" t="s">
        <v>10</v>
      </c>
      <c r="G25" s="140"/>
      <c r="H25" s="153" t="s">
        <v>11</v>
      </c>
      <c r="I25" s="140"/>
      <c r="J25" s="143"/>
      <c r="K25" s="140"/>
      <c r="L25" s="143"/>
      <c r="M25" s="153" t="s">
        <v>12</v>
      </c>
      <c r="N25" s="143"/>
      <c r="O25" s="140"/>
      <c r="P25" s="140"/>
      <c r="Q25" s="140"/>
      <c r="R25" s="140"/>
      <c r="S25" s="162"/>
    </row>
    <row r="26" spans="1:19" ht="15">
      <c r="A26" s="275"/>
      <c r="B26" s="125" t="s">
        <v>117</v>
      </c>
      <c r="C26" s="110" t="s">
        <v>112</v>
      </c>
      <c r="D26" s="110"/>
      <c r="E26" s="112">
        <v>525</v>
      </c>
      <c r="F26" s="154">
        <v>630</v>
      </c>
      <c r="G26" s="112"/>
      <c r="H26" s="154">
        <v>780</v>
      </c>
      <c r="I26" s="112"/>
      <c r="J26" s="112"/>
      <c r="K26" s="112"/>
      <c r="L26" s="112"/>
      <c r="M26" s="154">
        <v>1485</v>
      </c>
      <c r="N26" s="112"/>
      <c r="O26" s="110"/>
      <c r="P26" s="110"/>
      <c r="Q26" s="110"/>
      <c r="R26" s="110"/>
      <c r="S26" s="163"/>
    </row>
    <row r="27" spans="1:19" ht="15">
      <c r="A27" s="276"/>
      <c r="B27" s="113"/>
      <c r="C27" s="110" t="s">
        <v>111</v>
      </c>
      <c r="D27" s="110"/>
      <c r="E27" s="114">
        <f>E26*1.2</f>
        <v>630</v>
      </c>
      <c r="F27" s="155">
        <f>F26*1.2</f>
        <v>756</v>
      </c>
      <c r="G27" s="114"/>
      <c r="H27" s="155">
        <f>H26*1.2</f>
        <v>936</v>
      </c>
      <c r="I27" s="114"/>
      <c r="J27" s="114"/>
      <c r="K27" s="114"/>
      <c r="L27" s="114"/>
      <c r="M27" s="155">
        <f>M26*1.2</f>
        <v>1782</v>
      </c>
      <c r="N27" s="114"/>
      <c r="O27" s="115"/>
      <c r="P27" s="115"/>
      <c r="Q27" s="115"/>
      <c r="R27" s="115"/>
      <c r="S27" s="164"/>
    </row>
    <row r="28" spans="1:19" ht="30">
      <c r="A28" s="283" t="s">
        <v>113</v>
      </c>
      <c r="B28" s="116" t="s">
        <v>110</v>
      </c>
      <c r="C28" s="117"/>
      <c r="D28" s="118"/>
      <c r="E28" s="119" t="s">
        <v>9</v>
      </c>
      <c r="F28" s="150">
        <v>2</v>
      </c>
      <c r="G28" s="119">
        <v>3</v>
      </c>
      <c r="H28" s="150">
        <v>4</v>
      </c>
      <c r="I28" s="119">
        <v>5</v>
      </c>
      <c r="J28" s="119">
        <v>6</v>
      </c>
      <c r="K28" s="119">
        <v>7</v>
      </c>
      <c r="L28" s="119">
        <v>8</v>
      </c>
      <c r="M28" s="150">
        <v>9</v>
      </c>
      <c r="N28" s="119">
        <v>10</v>
      </c>
      <c r="O28" s="119">
        <v>11</v>
      </c>
      <c r="P28" s="119">
        <v>12</v>
      </c>
      <c r="Q28" s="119">
        <v>13</v>
      </c>
      <c r="R28" s="119">
        <v>14</v>
      </c>
      <c r="S28" s="160">
        <v>15</v>
      </c>
    </row>
    <row r="29" spans="1:19" ht="15">
      <c r="A29" s="284"/>
      <c r="B29" s="119"/>
      <c r="C29" s="119" t="s">
        <v>112</v>
      </c>
      <c r="D29" s="119"/>
      <c r="E29" s="120">
        <v>560</v>
      </c>
      <c r="F29" s="167">
        <f>E29*C30</f>
        <v>112</v>
      </c>
      <c r="G29" s="121"/>
      <c r="H29" s="152"/>
      <c r="I29" s="122"/>
      <c r="J29" s="122"/>
      <c r="K29" s="122"/>
      <c r="L29" s="122"/>
      <c r="M29" s="152"/>
      <c r="N29" s="122"/>
      <c r="O29" s="122"/>
      <c r="P29" s="122"/>
      <c r="Q29" s="122"/>
      <c r="R29" s="122"/>
      <c r="S29" s="161"/>
    </row>
    <row r="30" spans="1:19" ht="30.75" thickBot="1">
      <c r="A30" s="285"/>
      <c r="B30" s="123" t="s">
        <v>114</v>
      </c>
      <c r="C30" s="120">
        <v>0.2</v>
      </c>
      <c r="D30" s="122"/>
      <c r="E30" s="122"/>
      <c r="F30" s="168">
        <f>$E$29+$F$29</f>
        <v>672</v>
      </c>
      <c r="G30" s="122">
        <f aca="true" t="shared" si="3" ref="G30:M30">$E$29+$F$29*(G28-1)</f>
        <v>784</v>
      </c>
      <c r="H30" s="152">
        <f t="shared" si="3"/>
        <v>896</v>
      </c>
      <c r="I30" s="122">
        <f t="shared" si="3"/>
        <v>1008</v>
      </c>
      <c r="J30" s="122">
        <f t="shared" si="3"/>
        <v>1120</v>
      </c>
      <c r="K30" s="122">
        <f t="shared" si="3"/>
        <v>1232</v>
      </c>
      <c r="L30" s="122">
        <f t="shared" si="3"/>
        <v>1344</v>
      </c>
      <c r="M30" s="152">
        <f t="shared" si="3"/>
        <v>1456</v>
      </c>
      <c r="N30" s="122"/>
      <c r="O30" s="122"/>
      <c r="P30" s="122"/>
      <c r="Q30" s="122"/>
      <c r="R30" s="122"/>
      <c r="S30" s="161"/>
    </row>
    <row r="31" spans="1:19" ht="15">
      <c r="A31" s="274" t="s">
        <v>109</v>
      </c>
      <c r="B31" s="140"/>
      <c r="C31" s="141"/>
      <c r="D31" s="140"/>
      <c r="E31" s="142" t="s">
        <v>9</v>
      </c>
      <c r="F31" s="153" t="s">
        <v>10</v>
      </c>
      <c r="G31" s="140"/>
      <c r="H31" s="153" t="s">
        <v>11</v>
      </c>
      <c r="I31" s="140"/>
      <c r="J31" s="143"/>
      <c r="K31" s="140"/>
      <c r="L31" s="143"/>
      <c r="M31" s="153"/>
      <c r="N31" s="143"/>
      <c r="O31" s="140"/>
      <c r="P31" s="140"/>
      <c r="Q31" s="140"/>
      <c r="R31" s="140"/>
      <c r="S31" s="162"/>
    </row>
    <row r="32" spans="1:19" ht="15">
      <c r="A32" s="275"/>
      <c r="B32" s="125" t="s">
        <v>119</v>
      </c>
      <c r="C32" s="110" t="s">
        <v>112</v>
      </c>
      <c r="D32" s="110"/>
      <c r="E32" s="112">
        <v>345</v>
      </c>
      <c r="F32" s="154">
        <v>390</v>
      </c>
      <c r="G32" s="112"/>
      <c r="H32" s="154">
        <v>420</v>
      </c>
      <c r="I32" s="112"/>
      <c r="J32" s="112"/>
      <c r="K32" s="112"/>
      <c r="L32" s="112"/>
      <c r="M32" s="154"/>
      <c r="N32" s="112"/>
      <c r="O32" s="110"/>
      <c r="P32" s="110"/>
      <c r="Q32" s="110"/>
      <c r="R32" s="110"/>
      <c r="S32" s="163"/>
    </row>
    <row r="33" spans="1:19" ht="15">
      <c r="A33" s="276"/>
      <c r="B33" s="113"/>
      <c r="C33" s="110" t="s">
        <v>111</v>
      </c>
      <c r="D33" s="110"/>
      <c r="E33" s="114">
        <f>E32*1.2</f>
        <v>414</v>
      </c>
      <c r="F33" s="155">
        <f>F32*1.2</f>
        <v>468</v>
      </c>
      <c r="G33" s="114"/>
      <c r="H33" s="155">
        <f>H32*1.2</f>
        <v>504</v>
      </c>
      <c r="I33" s="114"/>
      <c r="J33" s="114"/>
      <c r="K33" s="114"/>
      <c r="L33" s="114"/>
      <c r="M33" s="155"/>
      <c r="N33" s="114"/>
      <c r="O33" s="115"/>
      <c r="P33" s="115"/>
      <c r="Q33" s="115"/>
      <c r="R33" s="115"/>
      <c r="S33" s="164"/>
    </row>
    <row r="34" spans="1:19" ht="30">
      <c r="A34" s="277" t="s">
        <v>113</v>
      </c>
      <c r="B34" s="116" t="s">
        <v>110</v>
      </c>
      <c r="C34" s="117"/>
      <c r="D34" s="118"/>
      <c r="E34" s="119" t="s">
        <v>9</v>
      </c>
      <c r="F34" s="150">
        <v>2</v>
      </c>
      <c r="G34" s="119">
        <v>3</v>
      </c>
      <c r="H34" s="150">
        <v>4</v>
      </c>
      <c r="I34" s="119">
        <v>5</v>
      </c>
      <c r="J34" s="119">
        <v>6</v>
      </c>
      <c r="K34" s="119">
        <v>7</v>
      </c>
      <c r="L34" s="119">
        <v>8</v>
      </c>
      <c r="M34" s="150">
        <v>9</v>
      </c>
      <c r="N34" s="119">
        <v>10</v>
      </c>
      <c r="O34" s="119">
        <v>11</v>
      </c>
      <c r="P34" s="119">
        <v>12</v>
      </c>
      <c r="Q34" s="119">
        <v>13</v>
      </c>
      <c r="R34" s="119">
        <v>14</v>
      </c>
      <c r="S34" s="160">
        <v>15</v>
      </c>
    </row>
    <row r="35" spans="1:19" ht="15">
      <c r="A35" s="278"/>
      <c r="B35" s="119"/>
      <c r="C35" s="119" t="s">
        <v>112</v>
      </c>
      <c r="D35" s="119"/>
      <c r="E35" s="120">
        <v>370</v>
      </c>
      <c r="F35" s="167">
        <f>E35*C36</f>
        <v>74</v>
      </c>
      <c r="G35" s="121"/>
      <c r="H35" s="152"/>
      <c r="I35" s="122"/>
      <c r="J35" s="122"/>
      <c r="K35" s="122"/>
      <c r="L35" s="122"/>
      <c r="M35" s="152"/>
      <c r="N35" s="122"/>
      <c r="O35" s="122"/>
      <c r="P35" s="122"/>
      <c r="Q35" s="122"/>
      <c r="R35" s="122"/>
      <c r="S35" s="161"/>
    </row>
    <row r="36" spans="1:19" ht="30.75" thickBot="1">
      <c r="A36" s="279"/>
      <c r="B36" s="145" t="s">
        <v>114</v>
      </c>
      <c r="C36" s="138">
        <v>0.2</v>
      </c>
      <c r="D36" s="139"/>
      <c r="E36" s="139"/>
      <c r="F36" s="169">
        <f>$E$35+$F$35</f>
        <v>444</v>
      </c>
      <c r="G36" s="139">
        <f>$E$35+$F$35*(G34-1)</f>
        <v>518</v>
      </c>
      <c r="H36" s="156">
        <f>$E$35+$F$35*(H34-1)</f>
        <v>592</v>
      </c>
      <c r="I36" s="139"/>
      <c r="J36" s="139"/>
      <c r="K36" s="139"/>
      <c r="L36" s="139"/>
      <c r="M36" s="156"/>
      <c r="N36" s="139"/>
      <c r="O36" s="139"/>
      <c r="P36" s="139"/>
      <c r="Q36" s="139"/>
      <c r="R36" s="139"/>
      <c r="S36" s="165"/>
    </row>
    <row r="38" ht="15">
      <c r="B38" s="195" t="s">
        <v>142</v>
      </c>
    </row>
    <row r="40" spans="2:8" ht="42.75">
      <c r="B40" s="270" t="s">
        <v>146</v>
      </c>
      <c r="C40" s="196" t="s">
        <v>128</v>
      </c>
      <c r="D40" s="197" t="s">
        <v>136</v>
      </c>
      <c r="E40" s="200" t="s">
        <v>147</v>
      </c>
      <c r="F40" s="194"/>
      <c r="G40" s="137"/>
      <c r="H40" s="194"/>
    </row>
    <row r="41" spans="2:8" ht="15">
      <c r="B41" s="271"/>
      <c r="C41" s="198" t="s">
        <v>111</v>
      </c>
      <c r="D41" s="199" t="s">
        <v>112</v>
      </c>
      <c r="E41" s="199" t="s">
        <v>112</v>
      </c>
      <c r="F41" s="194"/>
      <c r="G41" s="137"/>
      <c r="H41" s="194"/>
    </row>
    <row r="42" spans="2:8" ht="15">
      <c r="B42" s="121" t="s">
        <v>134</v>
      </c>
      <c r="C42" s="201">
        <f>E20+E20/2</f>
        <v>1107</v>
      </c>
      <c r="D42" s="202">
        <f>E23*2</f>
        <v>1320</v>
      </c>
      <c r="E42" s="202">
        <f>D42-D42*0.1</f>
        <v>1188</v>
      </c>
      <c r="F42" s="194"/>
      <c r="G42" s="137"/>
      <c r="H42" s="194"/>
    </row>
    <row r="43" spans="2:8" ht="30.75">
      <c r="B43" s="193" t="s">
        <v>135</v>
      </c>
      <c r="C43" s="201">
        <f>E19+E32/2</f>
        <v>787.5</v>
      </c>
      <c r="D43" s="202">
        <f>E23+E35</f>
        <v>1030</v>
      </c>
      <c r="E43" s="202">
        <f>D43-D43*0.1</f>
        <v>927</v>
      </c>
      <c r="F43" s="194"/>
      <c r="G43" s="137"/>
      <c r="H43" s="194"/>
    </row>
    <row r="44" spans="2:8" ht="30">
      <c r="B44" s="123" t="s">
        <v>137</v>
      </c>
      <c r="C44" s="202">
        <f>M13+H33/2</f>
        <v>2772</v>
      </c>
      <c r="D44" s="202">
        <f>M17+H36</f>
        <v>2763</v>
      </c>
      <c r="E44" s="202">
        <f>D44-D44*0.1</f>
        <v>2486.7</v>
      </c>
      <c r="F44" s="194"/>
      <c r="G44" s="137"/>
      <c r="H44" s="194"/>
    </row>
    <row r="45" spans="2:8" ht="18.75" customHeight="1">
      <c r="B45" s="272" t="s">
        <v>138</v>
      </c>
      <c r="C45" s="273"/>
      <c r="D45" s="273"/>
      <c r="E45" s="273"/>
      <c r="F45" s="194"/>
      <c r="G45" s="137"/>
      <c r="H45" s="194"/>
    </row>
    <row r="46" spans="2:8" ht="66.75">
      <c r="B46" s="192" t="s">
        <v>139</v>
      </c>
      <c r="C46" s="123" t="s">
        <v>140</v>
      </c>
      <c r="D46" s="123" t="s">
        <v>141</v>
      </c>
      <c r="E46" s="202">
        <f>11340-11340*0.1</f>
        <v>10206</v>
      </c>
      <c r="F46" s="194"/>
      <c r="G46" s="137"/>
      <c r="H46" s="194"/>
    </row>
    <row r="47" spans="2:8" ht="90.75">
      <c r="B47" s="192" t="s">
        <v>143</v>
      </c>
      <c r="C47" s="123" t="s">
        <v>144</v>
      </c>
      <c r="D47" s="123" t="s">
        <v>145</v>
      </c>
      <c r="E47" s="202">
        <f>16590-16590*0.1</f>
        <v>14931</v>
      </c>
      <c r="F47" s="194"/>
      <c r="G47" s="137"/>
      <c r="H47" s="194"/>
    </row>
    <row r="56" spans="2:3" ht="15">
      <c r="B56" s="120"/>
      <c r="C56" s="111" t="s">
        <v>120</v>
      </c>
    </row>
    <row r="58" ht="15">
      <c r="B58" s="111" t="s">
        <v>122</v>
      </c>
    </row>
    <row r="60" ht="15">
      <c r="A60" s="111" t="s">
        <v>121</v>
      </c>
    </row>
    <row r="61" ht="15">
      <c r="A61" s="111" t="s">
        <v>123</v>
      </c>
    </row>
    <row r="62" ht="15">
      <c r="A62" s="111" t="s">
        <v>124</v>
      </c>
    </row>
    <row r="63" ht="15">
      <c r="A63" s="111" t="s">
        <v>125</v>
      </c>
    </row>
    <row r="64" ht="15">
      <c r="A64" s="111" t="s">
        <v>126</v>
      </c>
    </row>
    <row r="65" ht="15">
      <c r="A65" s="111" t="s">
        <v>129</v>
      </c>
    </row>
    <row r="66" ht="15">
      <c r="A66" s="111" t="s">
        <v>127</v>
      </c>
    </row>
  </sheetData>
  <mergeCells count="12">
    <mergeCell ref="A4:A6"/>
    <mergeCell ref="A8:A10"/>
    <mergeCell ref="A11:A13"/>
    <mergeCell ref="A15:A17"/>
    <mergeCell ref="A18:A20"/>
    <mergeCell ref="A22:A24"/>
    <mergeCell ref="A25:A27"/>
    <mergeCell ref="A28:A30"/>
    <mergeCell ref="A31:A33"/>
    <mergeCell ref="A34:A36"/>
    <mergeCell ref="B40:B41"/>
    <mergeCell ref="B45:E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6:P113"/>
  <sheetViews>
    <sheetView tabSelected="1" view="pageBreakPreview" zoomScale="70" zoomScaleSheetLayoutView="70" workbookViewId="0" topLeftCell="A88">
      <selection activeCell="A12" sqref="A12"/>
    </sheetView>
  </sheetViews>
  <sheetFormatPr defaultColWidth="9.140625" defaultRowHeight="15"/>
  <cols>
    <col min="1" max="1" width="61.28125" style="13" customWidth="1"/>
    <col min="2" max="2" width="28.7109375" style="13" customWidth="1"/>
    <col min="3" max="3" width="14.28125" style="13" customWidth="1"/>
    <col min="4" max="4" width="12.7109375" style="13" customWidth="1"/>
    <col min="5" max="5" width="11.7109375" style="13" customWidth="1"/>
    <col min="6" max="6" width="15.00390625" style="13" customWidth="1"/>
    <col min="7" max="7" width="11.7109375" style="13" customWidth="1"/>
    <col min="8" max="8" width="11.140625" style="13" customWidth="1"/>
    <col min="9" max="9" width="12.8515625" style="13" customWidth="1"/>
    <col min="10" max="10" width="13.140625" style="13" customWidth="1"/>
    <col min="11" max="11" width="11.28125" style="13" customWidth="1"/>
    <col min="12" max="12" width="11.7109375" style="13" customWidth="1"/>
    <col min="13" max="16384" width="9.140625" style="15" customWidth="1"/>
  </cols>
  <sheetData>
    <row r="1" ht="12.75"/>
    <row r="6" spans="2:11" s="5" customFormat="1" ht="15.75">
      <c r="B6" s="10"/>
      <c r="C6" s="11"/>
      <c r="D6" s="11"/>
      <c r="J6" s="12"/>
      <c r="K6" s="12"/>
    </row>
    <row r="7" spans="2:11" s="5" customFormat="1" ht="15.75">
      <c r="B7" s="10"/>
      <c r="C7" s="11"/>
      <c r="D7" s="11"/>
      <c r="J7" s="12"/>
      <c r="K7" s="12"/>
    </row>
    <row r="8" spans="2:11" s="5" customFormat="1" ht="15.75">
      <c r="B8" s="10"/>
      <c r="C8" s="11"/>
      <c r="D8" s="11"/>
      <c r="J8" s="12"/>
      <c r="K8" s="12"/>
    </row>
    <row r="9" spans="2:12" ht="14.25">
      <c r="B9" s="14"/>
      <c r="C9" s="14"/>
      <c r="D9" s="14"/>
      <c r="E9" s="14"/>
      <c r="F9" s="14"/>
      <c r="G9" s="14"/>
      <c r="H9" s="14"/>
      <c r="I9" s="14" t="s">
        <v>266</v>
      </c>
      <c r="L9" s="14"/>
    </row>
    <row r="10" ht="15" customHeight="1">
      <c r="I10" s="13" t="s">
        <v>178</v>
      </c>
    </row>
    <row r="11" spans="4:12" ht="32.25" customHeight="1">
      <c r="D11" s="450" t="s">
        <v>186</v>
      </c>
      <c r="E11" s="450"/>
      <c r="F11" s="450"/>
      <c r="G11" s="450"/>
      <c r="H11" s="450"/>
      <c r="I11" s="450"/>
      <c r="J11" s="450"/>
      <c r="K11" s="450"/>
      <c r="L11" s="450"/>
    </row>
    <row r="12" spans="1:12" ht="32.25" customHeight="1">
      <c r="A12"/>
      <c r="B12" s="15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ht="51.75" customHeight="1">
      <c r="A13" s="313" t="s">
        <v>265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</row>
    <row r="14" spans="3:12" ht="16.35" customHeight="1">
      <c r="C14" s="260"/>
      <c r="D14" s="260"/>
      <c r="E14" s="260"/>
      <c r="F14" s="260"/>
      <c r="G14" s="260"/>
      <c r="H14" s="260"/>
      <c r="I14" s="260"/>
      <c r="J14" s="260"/>
      <c r="K14" s="261"/>
      <c r="L14" s="262"/>
    </row>
    <row r="15" spans="1:12" ht="43.7" customHeight="1" thickBot="1">
      <c r="A15" s="346" t="s">
        <v>249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8"/>
    </row>
    <row r="16" spans="1:12" ht="26.25" customHeight="1" thickTop="1">
      <c r="A16" s="314" t="s">
        <v>8</v>
      </c>
      <c r="B16" s="315"/>
      <c r="C16" s="318" t="s">
        <v>9</v>
      </c>
      <c r="D16" s="318"/>
      <c r="E16" s="319" t="s">
        <v>10</v>
      </c>
      <c r="F16" s="319"/>
      <c r="G16" s="319" t="s">
        <v>11</v>
      </c>
      <c r="H16" s="319"/>
      <c r="I16" s="319" t="s">
        <v>12</v>
      </c>
      <c r="J16" s="319"/>
      <c r="K16" s="319" t="s">
        <v>13</v>
      </c>
      <c r="L16" s="319"/>
    </row>
    <row r="17" spans="1:12" ht="26.25" customHeight="1" thickBot="1">
      <c r="A17" s="316"/>
      <c r="B17" s="317"/>
      <c r="C17" s="227" t="s">
        <v>163</v>
      </c>
      <c r="D17" s="17" t="s">
        <v>164</v>
      </c>
      <c r="E17" s="227" t="s">
        <v>163</v>
      </c>
      <c r="F17" s="17" t="s">
        <v>164</v>
      </c>
      <c r="G17" s="227" t="s">
        <v>163</v>
      </c>
      <c r="H17" s="17" t="s">
        <v>164</v>
      </c>
      <c r="I17" s="227" t="s">
        <v>163</v>
      </c>
      <c r="J17" s="17" t="s">
        <v>164</v>
      </c>
      <c r="K17" s="227" t="s">
        <v>163</v>
      </c>
      <c r="L17" s="17" t="s">
        <v>164</v>
      </c>
    </row>
    <row r="18" spans="1:12" ht="13.5" thickTop="1">
      <c r="A18" s="333" t="s">
        <v>250</v>
      </c>
      <c r="B18" s="334"/>
      <c r="C18" s="339" t="s">
        <v>17</v>
      </c>
      <c r="D18" s="340"/>
      <c r="E18" s="340"/>
      <c r="F18" s="340"/>
      <c r="G18" s="340"/>
      <c r="H18" s="340"/>
      <c r="I18" s="340"/>
      <c r="J18" s="340"/>
      <c r="K18" s="340"/>
      <c r="L18" s="341"/>
    </row>
    <row r="19" spans="1:12" ht="12.75">
      <c r="A19" s="335"/>
      <c r="B19" s="336"/>
      <c r="C19" s="342"/>
      <c r="D19" s="343"/>
      <c r="E19" s="343"/>
      <c r="F19" s="343"/>
      <c r="G19" s="343"/>
      <c r="H19" s="343"/>
      <c r="I19" s="343"/>
      <c r="J19" s="343"/>
      <c r="K19" s="343"/>
      <c r="L19" s="344"/>
    </row>
    <row r="20" spans="1:12" ht="41.25" customHeight="1">
      <c r="A20" s="337"/>
      <c r="B20" s="338"/>
      <c r="C20" s="263">
        <v>96</v>
      </c>
      <c r="D20" s="16" t="s">
        <v>252</v>
      </c>
      <c r="E20" s="263">
        <v>96</v>
      </c>
      <c r="F20" s="16" t="s">
        <v>253</v>
      </c>
      <c r="G20" s="263">
        <v>96</v>
      </c>
      <c r="H20" s="16" t="s">
        <v>254</v>
      </c>
      <c r="I20" s="263">
        <v>96</v>
      </c>
      <c r="J20" s="16" t="s">
        <v>255</v>
      </c>
      <c r="K20" s="263">
        <v>96</v>
      </c>
      <c r="L20" s="16" t="s">
        <v>256</v>
      </c>
    </row>
    <row r="21" spans="1:12" ht="15.75" customHeight="1" thickBot="1">
      <c r="A21" s="307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9"/>
    </row>
    <row r="22" spans="1:12" ht="21.75" customHeight="1" thickTop="1">
      <c r="A22" s="333" t="s">
        <v>251</v>
      </c>
      <c r="B22" s="334"/>
      <c r="C22" s="339" t="s">
        <v>17</v>
      </c>
      <c r="D22" s="340"/>
      <c r="E22" s="340"/>
      <c r="F22" s="340"/>
      <c r="G22" s="340"/>
      <c r="H22" s="340"/>
      <c r="I22" s="340"/>
      <c r="J22" s="340"/>
      <c r="K22" s="340"/>
      <c r="L22" s="341"/>
    </row>
    <row r="23" spans="1:12" ht="21" customHeight="1">
      <c r="A23" s="335"/>
      <c r="B23" s="336"/>
      <c r="C23" s="342"/>
      <c r="D23" s="343"/>
      <c r="E23" s="343"/>
      <c r="F23" s="343"/>
      <c r="G23" s="343"/>
      <c r="H23" s="343"/>
      <c r="I23" s="343"/>
      <c r="J23" s="343"/>
      <c r="K23" s="343"/>
      <c r="L23" s="344"/>
    </row>
    <row r="24" spans="1:12" ht="39" customHeight="1">
      <c r="A24" s="337"/>
      <c r="B24" s="338"/>
      <c r="C24" s="263">
        <v>96</v>
      </c>
      <c r="D24" s="16" t="s">
        <v>258</v>
      </c>
      <c r="E24" s="263">
        <v>96</v>
      </c>
      <c r="F24" s="16" t="s">
        <v>259</v>
      </c>
      <c r="G24" s="263">
        <v>96</v>
      </c>
      <c r="H24" s="16" t="s">
        <v>260</v>
      </c>
      <c r="I24" s="263">
        <v>96</v>
      </c>
      <c r="J24" s="16" t="s">
        <v>261</v>
      </c>
      <c r="K24" s="310"/>
      <c r="L24" s="312"/>
    </row>
    <row r="25" spans="1:12" ht="11.25" customHeight="1" thickBot="1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9"/>
    </row>
    <row r="26" spans="1:12" ht="19.7" customHeight="1" thickTop="1">
      <c r="A26" s="333" t="s">
        <v>257</v>
      </c>
      <c r="B26" s="334"/>
      <c r="C26" s="339" t="s">
        <v>17</v>
      </c>
      <c r="D26" s="340"/>
      <c r="E26" s="340"/>
      <c r="F26" s="340"/>
      <c r="G26" s="340"/>
      <c r="H26" s="340"/>
      <c r="I26" s="340"/>
      <c r="J26" s="340"/>
      <c r="K26" s="340"/>
      <c r="L26" s="341"/>
    </row>
    <row r="27" spans="1:12" ht="24" customHeight="1">
      <c r="A27" s="335"/>
      <c r="B27" s="336"/>
      <c r="C27" s="342"/>
      <c r="D27" s="343"/>
      <c r="E27" s="343"/>
      <c r="F27" s="343"/>
      <c r="G27" s="343"/>
      <c r="H27" s="343"/>
      <c r="I27" s="343"/>
      <c r="J27" s="343"/>
      <c r="K27" s="343"/>
      <c r="L27" s="344"/>
    </row>
    <row r="28" spans="1:12" ht="39" customHeight="1">
      <c r="A28" s="337"/>
      <c r="B28" s="338"/>
      <c r="C28" s="263">
        <v>96</v>
      </c>
      <c r="D28" s="16" t="s">
        <v>262</v>
      </c>
      <c r="E28" s="263">
        <v>96</v>
      </c>
      <c r="F28" s="16" t="s">
        <v>263</v>
      </c>
      <c r="G28" s="263">
        <v>96</v>
      </c>
      <c r="H28" s="16" t="s">
        <v>264</v>
      </c>
      <c r="I28" s="310"/>
      <c r="J28" s="311"/>
      <c r="K28" s="311"/>
      <c r="L28" s="312"/>
    </row>
    <row r="29" spans="1:12" ht="39" customHeight="1">
      <c r="A29" s="264"/>
      <c r="B29" s="265"/>
      <c r="C29" s="266"/>
      <c r="D29" s="267"/>
      <c r="E29" s="266"/>
      <c r="F29" s="267"/>
      <c r="G29" s="266"/>
      <c r="H29" s="267"/>
      <c r="I29" s="266"/>
      <c r="J29" s="266"/>
      <c r="K29" s="266"/>
      <c r="L29" s="266"/>
    </row>
    <row r="30" spans="1:12" ht="39" customHeight="1">
      <c r="A30" s="451" t="s">
        <v>188</v>
      </c>
      <c r="B30" s="451"/>
      <c r="C30" s="452"/>
      <c r="D30" s="452"/>
      <c r="E30" s="452"/>
      <c r="F30" s="452"/>
      <c r="G30" s="452"/>
      <c r="H30" s="452"/>
      <c r="I30" s="452"/>
      <c r="J30" s="452"/>
      <c r="K30" s="451"/>
      <c r="L30" s="451"/>
    </row>
    <row r="31" spans="1:12" ht="15">
      <c r="A31" s="440"/>
      <c r="B31" s="441"/>
      <c r="C31" s="321" t="s">
        <v>19</v>
      </c>
      <c r="D31" s="322"/>
      <c r="E31" s="322"/>
      <c r="F31" s="322"/>
      <c r="G31" s="322"/>
      <c r="H31" s="322"/>
      <c r="I31" s="322"/>
      <c r="J31" s="322"/>
      <c r="K31" s="320" t="s">
        <v>9</v>
      </c>
      <c r="L31" s="319"/>
    </row>
    <row r="32" spans="1:12" ht="25.5">
      <c r="A32" s="421"/>
      <c r="B32" s="442"/>
      <c r="C32" s="322"/>
      <c r="D32" s="322"/>
      <c r="E32" s="322"/>
      <c r="F32" s="322"/>
      <c r="G32" s="322"/>
      <c r="H32" s="322"/>
      <c r="I32" s="322"/>
      <c r="J32" s="322"/>
      <c r="K32" s="241" t="s">
        <v>163</v>
      </c>
      <c r="L32" s="17" t="s">
        <v>164</v>
      </c>
    </row>
    <row r="33" spans="1:12" ht="53.25" customHeight="1">
      <c r="A33" s="358" t="s">
        <v>189</v>
      </c>
      <c r="B33" s="380"/>
      <c r="C33" s="323" t="s">
        <v>190</v>
      </c>
      <c r="D33" s="324"/>
      <c r="E33" s="324"/>
      <c r="F33" s="324"/>
      <c r="G33" s="324"/>
      <c r="H33" s="324"/>
      <c r="I33" s="324"/>
      <c r="J33" s="325"/>
      <c r="K33" s="329" t="s">
        <v>216</v>
      </c>
      <c r="L33" s="331" t="s">
        <v>208</v>
      </c>
    </row>
    <row r="34" spans="1:12" ht="59.25" customHeight="1">
      <c r="A34" s="357" t="s">
        <v>211</v>
      </c>
      <c r="B34" s="358"/>
      <c r="C34" s="326"/>
      <c r="D34" s="327"/>
      <c r="E34" s="327"/>
      <c r="F34" s="327"/>
      <c r="G34" s="327"/>
      <c r="H34" s="327"/>
      <c r="I34" s="327"/>
      <c r="J34" s="328"/>
      <c r="K34" s="330"/>
      <c r="L34" s="332"/>
    </row>
    <row r="35" spans="1:12" ht="18.75" customHeight="1" thickBot="1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9"/>
    </row>
    <row r="36" spans="1:16" ht="31.9" customHeight="1" thickTop="1">
      <c r="A36" s="448" t="s">
        <v>191</v>
      </c>
      <c r="B36" s="448"/>
      <c r="C36" s="449"/>
      <c r="D36" s="449"/>
      <c r="E36" s="449"/>
      <c r="F36" s="449"/>
      <c r="G36" s="449"/>
      <c r="H36" s="449"/>
      <c r="I36" s="449"/>
      <c r="J36" s="449"/>
      <c r="K36" s="448"/>
      <c r="L36" s="448"/>
      <c r="P36"/>
    </row>
    <row r="37" spans="1:12" ht="22.9" customHeight="1">
      <c r="A37" s="314" t="s">
        <v>8</v>
      </c>
      <c r="B37" s="315"/>
      <c r="C37" s="318" t="s">
        <v>9</v>
      </c>
      <c r="D37" s="318"/>
      <c r="E37" s="319" t="s">
        <v>10</v>
      </c>
      <c r="F37" s="319"/>
      <c r="G37" s="319" t="s">
        <v>11</v>
      </c>
      <c r="H37" s="319"/>
      <c r="I37" s="319" t="s">
        <v>12</v>
      </c>
      <c r="J37" s="319"/>
      <c r="K37" s="319" t="s">
        <v>13</v>
      </c>
      <c r="L37" s="319"/>
    </row>
    <row r="38" spans="1:12" ht="30" customHeight="1">
      <c r="A38" s="316"/>
      <c r="B38" s="317"/>
      <c r="C38" s="227" t="s">
        <v>163</v>
      </c>
      <c r="D38" s="17" t="s">
        <v>164</v>
      </c>
      <c r="E38" s="227" t="s">
        <v>163</v>
      </c>
      <c r="F38" s="17" t="s">
        <v>164</v>
      </c>
      <c r="G38" s="227" t="s">
        <v>163</v>
      </c>
      <c r="H38" s="17" t="s">
        <v>164</v>
      </c>
      <c r="I38" s="227" t="s">
        <v>163</v>
      </c>
      <c r="J38" s="17" t="s">
        <v>164</v>
      </c>
      <c r="K38" s="227" t="s">
        <v>163</v>
      </c>
      <c r="L38" s="17" t="s">
        <v>164</v>
      </c>
    </row>
    <row r="39" spans="1:12" ht="24" customHeight="1" hidden="1">
      <c r="A39" s="431" t="s">
        <v>16</v>
      </c>
      <c r="B39" s="432"/>
      <c r="C39" s="345" t="s">
        <v>17</v>
      </c>
      <c r="D39" s="345"/>
      <c r="E39" s="345"/>
      <c r="F39" s="345"/>
      <c r="G39" s="345"/>
      <c r="H39" s="345"/>
      <c r="I39" s="345"/>
      <c r="J39" s="345"/>
      <c r="K39" s="345"/>
      <c r="L39" s="345"/>
    </row>
    <row r="40" spans="1:12" ht="24" customHeight="1">
      <c r="A40" s="433"/>
      <c r="B40" s="434"/>
      <c r="C40" s="345" t="s">
        <v>204</v>
      </c>
      <c r="D40" s="345"/>
      <c r="E40" s="345"/>
      <c r="F40" s="345"/>
      <c r="G40" s="345"/>
      <c r="H40" s="345"/>
      <c r="I40" s="345"/>
      <c r="J40" s="345"/>
      <c r="K40" s="345"/>
      <c r="L40" s="345"/>
    </row>
    <row r="41" spans="1:12" ht="27.75" customHeight="1" hidden="1">
      <c r="A41" s="433"/>
      <c r="B41" s="434"/>
      <c r="C41" s="355"/>
      <c r="D41" s="356"/>
      <c r="E41" s="356"/>
      <c r="F41" s="356"/>
      <c r="G41" s="16" t="s">
        <v>205</v>
      </c>
      <c r="H41" s="240">
        <v>1295</v>
      </c>
      <c r="I41" s="16" t="s">
        <v>206</v>
      </c>
      <c r="J41" s="240">
        <v>1495</v>
      </c>
      <c r="K41" s="16" t="s">
        <v>207</v>
      </c>
      <c r="L41" s="240">
        <v>2230</v>
      </c>
    </row>
    <row r="42" spans="1:12" ht="31.9" customHeight="1" hidden="1">
      <c r="A42" s="433"/>
      <c r="B42" s="434"/>
      <c r="C42" s="355"/>
      <c r="D42" s="356"/>
      <c r="E42" s="356"/>
      <c r="F42" s="356"/>
      <c r="G42" s="16">
        <v>5868</v>
      </c>
      <c r="H42" s="16">
        <v>1878</v>
      </c>
      <c r="I42" s="16">
        <v>6516</v>
      </c>
      <c r="J42" s="16">
        <v>3150</v>
      </c>
      <c r="K42" s="16">
        <v>7776</v>
      </c>
      <c r="L42" s="16">
        <v>4716</v>
      </c>
    </row>
    <row r="43" spans="1:12" ht="39.6" customHeight="1" thickBot="1">
      <c r="A43" s="435"/>
      <c r="B43" s="436"/>
      <c r="C43" s="355"/>
      <c r="D43" s="356"/>
      <c r="E43" s="356"/>
      <c r="F43" s="356"/>
      <c r="G43" s="235" t="s">
        <v>217</v>
      </c>
      <c r="H43" s="16">
        <v>1878</v>
      </c>
      <c r="I43" s="235" t="s">
        <v>218</v>
      </c>
      <c r="J43" s="16">
        <v>3150</v>
      </c>
      <c r="K43" s="235" t="s">
        <v>219</v>
      </c>
      <c r="L43" s="16">
        <v>4716</v>
      </c>
    </row>
    <row r="44" spans="1:12" ht="9.75" customHeight="1" thickTop="1">
      <c r="A44" s="427" t="s">
        <v>158</v>
      </c>
      <c r="B44" s="428"/>
      <c r="C44" s="339" t="s">
        <v>17</v>
      </c>
      <c r="D44" s="340"/>
      <c r="E44" s="340"/>
      <c r="F44" s="340"/>
      <c r="G44" s="340"/>
      <c r="H44" s="340"/>
      <c r="I44" s="340"/>
      <c r="J44" s="340"/>
      <c r="K44" s="340"/>
      <c r="L44" s="341"/>
    </row>
    <row r="45" spans="1:12" ht="15.6" customHeight="1">
      <c r="A45" s="419"/>
      <c r="B45" s="420"/>
      <c r="C45" s="342"/>
      <c r="D45" s="343"/>
      <c r="E45" s="343"/>
      <c r="F45" s="343"/>
      <c r="G45" s="343"/>
      <c r="H45" s="343"/>
      <c r="I45" s="343"/>
      <c r="J45" s="343"/>
      <c r="K45" s="343"/>
      <c r="L45" s="344"/>
    </row>
    <row r="46" spans="1:12" ht="39.75" customHeight="1">
      <c r="A46" s="421"/>
      <c r="B46" s="422"/>
      <c r="C46" s="235" t="s">
        <v>220</v>
      </c>
      <c r="D46" s="16">
        <v>936</v>
      </c>
      <c r="E46" s="235" t="s">
        <v>221</v>
      </c>
      <c r="F46" s="16">
        <v>1044</v>
      </c>
      <c r="G46" s="235" t="s">
        <v>222</v>
      </c>
      <c r="H46" s="16">
        <v>1242</v>
      </c>
      <c r="I46" s="235" t="s">
        <v>223</v>
      </c>
      <c r="J46" s="16">
        <v>2520</v>
      </c>
      <c r="K46" s="235" t="s">
        <v>224</v>
      </c>
      <c r="L46" s="16">
        <v>3774</v>
      </c>
    </row>
    <row r="47" spans="1:12" ht="28.9" customHeight="1" thickBot="1">
      <c r="A47" s="443" t="s">
        <v>159</v>
      </c>
      <c r="B47" s="443"/>
      <c r="C47" s="255">
        <v>186</v>
      </c>
      <c r="D47" s="256">
        <v>216</v>
      </c>
      <c r="E47" s="255">
        <v>222</v>
      </c>
      <c r="F47" s="256">
        <v>252</v>
      </c>
      <c r="G47" s="255">
        <v>258</v>
      </c>
      <c r="H47" s="256">
        <v>324</v>
      </c>
      <c r="I47" s="255">
        <v>294</v>
      </c>
      <c r="J47" s="256">
        <v>384</v>
      </c>
      <c r="K47" s="255">
        <v>330</v>
      </c>
      <c r="L47" s="256">
        <v>468</v>
      </c>
    </row>
    <row r="48" spans="1:12" ht="7.9" customHeight="1" thickBot="1" thickTop="1">
      <c r="A48" s="416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8"/>
    </row>
    <row r="49" spans="1:12" ht="14.25" customHeight="1" thickTop="1">
      <c r="A49" s="419" t="s">
        <v>179</v>
      </c>
      <c r="B49" s="420"/>
      <c r="C49" s="342" t="s">
        <v>18</v>
      </c>
      <c r="D49" s="343"/>
      <c r="E49" s="343"/>
      <c r="F49" s="343"/>
      <c r="G49" s="343"/>
      <c r="H49" s="343"/>
      <c r="I49" s="343"/>
      <c r="J49" s="343"/>
      <c r="K49" s="343"/>
      <c r="L49" s="344"/>
    </row>
    <row r="50" spans="1:12" ht="6" customHeight="1">
      <c r="A50" s="419"/>
      <c r="B50" s="420"/>
      <c r="C50" s="342"/>
      <c r="D50" s="343"/>
      <c r="E50" s="343"/>
      <c r="F50" s="343"/>
      <c r="G50" s="343"/>
      <c r="H50" s="343"/>
      <c r="I50" s="343"/>
      <c r="J50" s="343"/>
      <c r="K50" s="343"/>
      <c r="L50" s="344"/>
    </row>
    <row r="51" spans="1:12" ht="9" customHeight="1">
      <c r="A51" s="419"/>
      <c r="B51" s="420"/>
      <c r="C51" s="423"/>
      <c r="D51" s="424"/>
      <c r="E51" s="424"/>
      <c r="F51" s="424"/>
      <c r="G51" s="424"/>
      <c r="H51" s="424"/>
      <c r="I51" s="424"/>
      <c r="J51" s="424"/>
      <c r="K51" s="424"/>
      <c r="L51" s="425"/>
    </row>
    <row r="52" spans="1:12" ht="44.25" customHeight="1">
      <c r="A52" s="421"/>
      <c r="B52" s="422"/>
      <c r="C52" s="235" t="s">
        <v>225</v>
      </c>
      <c r="D52" s="16">
        <v>738</v>
      </c>
      <c r="E52" s="235" t="s">
        <v>226</v>
      </c>
      <c r="F52" s="16">
        <v>864</v>
      </c>
      <c r="G52" s="235" t="s">
        <v>227</v>
      </c>
      <c r="H52" s="16">
        <v>972</v>
      </c>
      <c r="I52" s="235" t="s">
        <v>221</v>
      </c>
      <c r="J52" s="16">
        <v>1974</v>
      </c>
      <c r="K52" s="235" t="s">
        <v>228</v>
      </c>
      <c r="L52" s="16">
        <v>2664</v>
      </c>
    </row>
    <row r="53" spans="1:12" ht="22.9" customHeight="1">
      <c r="A53" s="426" t="s">
        <v>159</v>
      </c>
      <c r="B53" s="426"/>
      <c r="C53" s="257">
        <v>186</v>
      </c>
      <c r="D53" s="258">
        <v>216</v>
      </c>
      <c r="E53" s="257">
        <v>222</v>
      </c>
      <c r="F53" s="258">
        <v>252</v>
      </c>
      <c r="G53" s="257">
        <v>258</v>
      </c>
      <c r="H53" s="258">
        <v>324</v>
      </c>
      <c r="I53" s="257">
        <v>294</v>
      </c>
      <c r="J53" s="258">
        <v>384</v>
      </c>
      <c r="K53" s="257">
        <v>330</v>
      </c>
      <c r="L53" s="258">
        <v>468</v>
      </c>
    </row>
    <row r="54" spans="1:12" ht="32.25" customHeight="1">
      <c r="A54" s="426" t="s">
        <v>180</v>
      </c>
      <c r="B54" s="426"/>
      <c r="C54" s="237">
        <v>186</v>
      </c>
      <c r="D54" s="233">
        <v>180</v>
      </c>
      <c r="E54" s="237">
        <v>222</v>
      </c>
      <c r="F54" s="233">
        <v>216</v>
      </c>
      <c r="G54" s="237">
        <v>258</v>
      </c>
      <c r="H54" s="233">
        <v>288</v>
      </c>
      <c r="I54" s="237">
        <v>294</v>
      </c>
      <c r="J54" s="233">
        <v>384</v>
      </c>
      <c r="K54" s="237">
        <v>330</v>
      </c>
      <c r="L54" s="233">
        <v>468</v>
      </c>
    </row>
    <row r="55" spans="1:12" ht="8.25" customHeight="1" thickBot="1">
      <c r="A55" s="230"/>
      <c r="B55" s="230"/>
      <c r="C55" s="231"/>
      <c r="D55" s="232"/>
      <c r="E55" s="231"/>
      <c r="F55" s="232"/>
      <c r="G55" s="231"/>
      <c r="H55" s="232"/>
      <c r="I55" s="231"/>
      <c r="J55" s="232"/>
      <c r="K55" s="231"/>
      <c r="L55" s="232"/>
    </row>
    <row r="56" spans="1:12" ht="16.9" customHeight="1" thickTop="1">
      <c r="A56" s="427" t="s">
        <v>184</v>
      </c>
      <c r="B56" s="428"/>
      <c r="C56" s="463" t="s">
        <v>19</v>
      </c>
      <c r="D56" s="463"/>
      <c r="E56" s="463"/>
      <c r="F56" s="463"/>
      <c r="G56" s="463"/>
      <c r="H56" s="463"/>
      <c r="I56" s="463"/>
      <c r="J56" s="463"/>
      <c r="K56" s="463"/>
      <c r="L56" s="463"/>
    </row>
    <row r="57" spans="1:12" ht="39.75" customHeight="1" thickBot="1">
      <c r="A57" s="429"/>
      <c r="B57" s="430"/>
      <c r="C57" s="236" t="s">
        <v>229</v>
      </c>
      <c r="D57" s="109">
        <v>570</v>
      </c>
      <c r="E57" s="236" t="s">
        <v>230</v>
      </c>
      <c r="F57" s="109">
        <v>678</v>
      </c>
      <c r="G57" s="236" t="s">
        <v>231</v>
      </c>
      <c r="H57" s="109">
        <v>804</v>
      </c>
      <c r="I57" s="236" t="s">
        <v>225</v>
      </c>
      <c r="J57" s="109">
        <v>1530</v>
      </c>
      <c r="K57" s="403"/>
      <c r="L57" s="403"/>
    </row>
    <row r="58" spans="1:12" ht="8.25" customHeight="1" thickTop="1">
      <c r="A58" s="108"/>
      <c r="B58" s="108"/>
      <c r="C58" s="220"/>
      <c r="D58" s="220"/>
      <c r="E58" s="220"/>
      <c r="F58" s="220"/>
      <c r="G58" s="220"/>
      <c r="H58" s="220"/>
      <c r="I58" s="220"/>
      <c r="J58" s="220"/>
      <c r="K58" s="221"/>
      <c r="L58" s="221"/>
    </row>
    <row r="59" spans="1:12" ht="30.75" customHeight="1" thickBot="1">
      <c r="A59" s="448" t="s">
        <v>192</v>
      </c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</row>
    <row r="60" spans="1:12" ht="15.75" customHeight="1" thickTop="1">
      <c r="A60" s="427" t="s">
        <v>181</v>
      </c>
      <c r="B60" s="428"/>
      <c r="C60" s="423" t="s">
        <v>19</v>
      </c>
      <c r="D60" s="424"/>
      <c r="E60" s="424"/>
      <c r="F60" s="424"/>
      <c r="G60" s="424"/>
      <c r="H60" s="424"/>
      <c r="I60" s="424"/>
      <c r="J60" s="424"/>
      <c r="K60" s="424"/>
      <c r="L60" s="425"/>
    </row>
    <row r="61" spans="1:12" ht="23.25" customHeight="1">
      <c r="A61" s="419"/>
      <c r="B61" s="420"/>
      <c r="C61" s="399" t="s">
        <v>9</v>
      </c>
      <c r="D61" s="465"/>
      <c r="E61" s="466" t="s">
        <v>10</v>
      </c>
      <c r="F61" s="467"/>
      <c r="G61" s="439" t="s">
        <v>11</v>
      </c>
      <c r="H61" s="320"/>
      <c r="I61" s="439" t="s">
        <v>12</v>
      </c>
      <c r="J61" s="320"/>
      <c r="K61" s="468"/>
      <c r="L61" s="469"/>
    </row>
    <row r="62" spans="1:12" ht="36" customHeight="1">
      <c r="A62" s="419"/>
      <c r="B62" s="420"/>
      <c r="C62" s="227" t="s">
        <v>163</v>
      </c>
      <c r="D62" s="17" t="s">
        <v>164</v>
      </c>
      <c r="E62" s="227" t="s">
        <v>163</v>
      </c>
      <c r="F62" s="17" t="s">
        <v>164</v>
      </c>
      <c r="G62" s="227" t="s">
        <v>163</v>
      </c>
      <c r="H62" s="17" t="s">
        <v>164</v>
      </c>
      <c r="I62" s="227" t="s">
        <v>163</v>
      </c>
      <c r="J62" s="17" t="s">
        <v>164</v>
      </c>
      <c r="K62" s="470"/>
      <c r="L62" s="471"/>
    </row>
    <row r="63" spans="1:12" ht="42" customHeight="1">
      <c r="A63" s="421"/>
      <c r="B63" s="422"/>
      <c r="C63" s="235" t="s">
        <v>232</v>
      </c>
      <c r="D63" s="16">
        <v>630</v>
      </c>
      <c r="E63" s="235" t="s">
        <v>231</v>
      </c>
      <c r="F63" s="16">
        <v>756</v>
      </c>
      <c r="G63" s="235" t="s">
        <v>233</v>
      </c>
      <c r="H63" s="16">
        <v>936</v>
      </c>
      <c r="I63" s="235" t="s">
        <v>234</v>
      </c>
      <c r="J63" s="16">
        <v>1782</v>
      </c>
      <c r="K63" s="470"/>
      <c r="L63" s="471"/>
    </row>
    <row r="64" spans="1:12" ht="24.75" customHeight="1" thickBot="1">
      <c r="A64" s="464" t="s">
        <v>159</v>
      </c>
      <c r="B64" s="464"/>
      <c r="C64" s="255">
        <v>186</v>
      </c>
      <c r="D64" s="256">
        <v>216</v>
      </c>
      <c r="E64" s="255">
        <v>222</v>
      </c>
      <c r="F64" s="256">
        <v>252</v>
      </c>
      <c r="G64" s="255">
        <v>258</v>
      </c>
      <c r="H64" s="256">
        <v>324</v>
      </c>
      <c r="I64" s="255">
        <v>294</v>
      </c>
      <c r="J64" s="256">
        <v>384</v>
      </c>
      <c r="K64" s="472"/>
      <c r="L64" s="473"/>
    </row>
    <row r="65" spans="1:12" ht="5.65" customHeight="1" thickBot="1" thickTop="1">
      <c r="A65" s="250"/>
      <c r="B65" s="251"/>
      <c r="C65" s="252"/>
      <c r="D65" s="253"/>
      <c r="E65" s="252"/>
      <c r="F65" s="253"/>
      <c r="G65" s="252"/>
      <c r="H65" s="253"/>
      <c r="I65" s="252"/>
      <c r="J65" s="234"/>
      <c r="K65" s="254"/>
      <c r="L65" s="245"/>
    </row>
    <row r="66" spans="1:12" ht="23.25" customHeight="1" thickTop="1">
      <c r="A66" s="431" t="s">
        <v>202</v>
      </c>
      <c r="B66" s="432"/>
      <c r="C66" s="474" t="s">
        <v>9</v>
      </c>
      <c r="D66" s="475"/>
      <c r="E66" s="369" t="s">
        <v>10</v>
      </c>
      <c r="F66" s="370"/>
      <c r="G66" s="369" t="s">
        <v>11</v>
      </c>
      <c r="H66" s="370"/>
      <c r="I66" s="371"/>
      <c r="J66" s="372"/>
      <c r="K66" s="372"/>
      <c r="L66" s="373"/>
    </row>
    <row r="67" spans="1:12" ht="24.75" customHeight="1">
      <c r="A67" s="433"/>
      <c r="B67" s="434"/>
      <c r="C67" s="227" t="s">
        <v>163</v>
      </c>
      <c r="D67" s="17" t="s">
        <v>164</v>
      </c>
      <c r="E67" s="227" t="s">
        <v>163</v>
      </c>
      <c r="F67" s="17" t="s">
        <v>164</v>
      </c>
      <c r="G67" s="227" t="s">
        <v>163</v>
      </c>
      <c r="H67" s="17" t="s">
        <v>164</v>
      </c>
      <c r="I67" s="374"/>
      <c r="J67" s="375"/>
      <c r="K67" s="375"/>
      <c r="L67" s="376"/>
    </row>
    <row r="68" spans="1:12" ht="42.75" customHeight="1" thickBot="1">
      <c r="A68" s="435"/>
      <c r="B68" s="436"/>
      <c r="C68" s="109" t="s">
        <v>235</v>
      </c>
      <c r="D68" s="109">
        <v>360</v>
      </c>
      <c r="E68" s="109" t="s">
        <v>236</v>
      </c>
      <c r="F68" s="109">
        <v>456</v>
      </c>
      <c r="G68" s="109" t="s">
        <v>237</v>
      </c>
      <c r="H68" s="109">
        <v>564</v>
      </c>
      <c r="I68" s="377"/>
      <c r="J68" s="378"/>
      <c r="K68" s="378"/>
      <c r="L68" s="379"/>
    </row>
    <row r="69" spans="1:12" ht="8.25" customHeight="1" thickTop="1">
      <c r="A69" s="222"/>
      <c r="B69" s="223"/>
      <c r="C69" s="220"/>
      <c r="D69" s="220"/>
      <c r="E69" s="220"/>
      <c r="F69" s="220"/>
      <c r="G69" s="220"/>
      <c r="H69" s="220"/>
      <c r="I69" s="220"/>
      <c r="J69" s="220"/>
      <c r="K69" s="220"/>
      <c r="L69" s="220"/>
    </row>
    <row r="70" spans="1:12" ht="27.75" customHeight="1">
      <c r="A70" s="448" t="s">
        <v>193</v>
      </c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</row>
    <row r="71" spans="1:12" ht="28.9" customHeight="1">
      <c r="A71" s="444" t="s">
        <v>201</v>
      </c>
      <c r="B71" s="432"/>
      <c r="C71" s="413" t="s">
        <v>20</v>
      </c>
      <c r="D71" s="414"/>
      <c r="E71" s="414"/>
      <c r="F71" s="414"/>
      <c r="G71" s="414"/>
      <c r="H71" s="414"/>
      <c r="I71" s="414"/>
      <c r="J71" s="414"/>
      <c r="K71" s="414"/>
      <c r="L71" s="415"/>
    </row>
    <row r="72" spans="1:12" ht="12" customHeight="1">
      <c r="A72" s="445"/>
      <c r="B72" s="434"/>
      <c r="C72" s="397" t="s">
        <v>9</v>
      </c>
      <c r="D72" s="398"/>
      <c r="E72" s="401" t="s">
        <v>10</v>
      </c>
      <c r="F72" s="401"/>
      <c r="G72" s="401" t="s">
        <v>11</v>
      </c>
      <c r="H72" s="401"/>
      <c r="I72" s="402"/>
      <c r="J72" s="402"/>
      <c r="K72" s="402"/>
      <c r="L72" s="402"/>
    </row>
    <row r="73" spans="1:12" ht="10.9" customHeight="1">
      <c r="A73" s="433"/>
      <c r="B73" s="434"/>
      <c r="C73" s="399"/>
      <c r="D73" s="400"/>
      <c r="E73" s="401"/>
      <c r="F73" s="401"/>
      <c r="G73" s="401"/>
      <c r="H73" s="401"/>
      <c r="I73" s="402"/>
      <c r="J73" s="402"/>
      <c r="K73" s="402"/>
      <c r="L73" s="402"/>
    </row>
    <row r="74" spans="1:12" ht="30" customHeight="1">
      <c r="A74" s="433"/>
      <c r="B74" s="434"/>
      <c r="C74" s="227" t="s">
        <v>163</v>
      </c>
      <c r="D74" s="17" t="s">
        <v>164</v>
      </c>
      <c r="E74" s="227" t="s">
        <v>163</v>
      </c>
      <c r="F74" s="17" t="s">
        <v>164</v>
      </c>
      <c r="G74" s="227" t="s">
        <v>163</v>
      </c>
      <c r="H74" s="17" t="s">
        <v>164</v>
      </c>
      <c r="I74" s="402"/>
      <c r="J74" s="402"/>
      <c r="K74" s="402"/>
      <c r="L74" s="402"/>
    </row>
    <row r="75" spans="1:12" ht="36.75" customHeight="1" thickBot="1">
      <c r="A75" s="446"/>
      <c r="B75" s="447"/>
      <c r="C75" s="109" t="s">
        <v>238</v>
      </c>
      <c r="D75" s="109">
        <v>414</v>
      </c>
      <c r="E75" s="109" t="s">
        <v>240</v>
      </c>
      <c r="F75" s="109">
        <v>468</v>
      </c>
      <c r="G75" s="109" t="s">
        <v>242</v>
      </c>
      <c r="H75" s="109">
        <v>504</v>
      </c>
      <c r="I75" s="403"/>
      <c r="J75" s="403"/>
      <c r="K75" s="403"/>
      <c r="L75" s="403"/>
    </row>
    <row r="76" spans="1:12" ht="42" customHeight="1" thickBot="1" thickTop="1">
      <c r="A76" s="437" t="s">
        <v>203</v>
      </c>
      <c r="B76" s="438"/>
      <c r="C76" s="109" t="s">
        <v>239</v>
      </c>
      <c r="D76" s="109">
        <v>330</v>
      </c>
      <c r="E76" s="109" t="s">
        <v>241</v>
      </c>
      <c r="F76" s="109">
        <v>348</v>
      </c>
      <c r="G76" s="109" t="s">
        <v>243</v>
      </c>
      <c r="H76" s="109">
        <v>384</v>
      </c>
      <c r="I76" s="389"/>
      <c r="J76" s="390"/>
      <c r="K76" s="390"/>
      <c r="L76" s="391"/>
    </row>
    <row r="77" spans="1:12" ht="30.75" customHeight="1" thickTop="1">
      <c r="A77" s="396" t="s">
        <v>212</v>
      </c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</row>
    <row r="78" spans="1:12" s="239" customFormat="1" ht="22.7" customHeight="1">
      <c r="A78" s="248"/>
      <c r="B78" s="249"/>
      <c r="C78" s="476" t="s">
        <v>9</v>
      </c>
      <c r="D78" s="477"/>
      <c r="E78" s="404" t="s">
        <v>246</v>
      </c>
      <c r="F78" s="405"/>
      <c r="G78" s="405"/>
      <c r="H78" s="405"/>
      <c r="I78" s="405"/>
      <c r="J78" s="405"/>
      <c r="K78" s="405"/>
      <c r="L78" s="406"/>
    </row>
    <row r="79" spans="1:12" ht="21.75" customHeight="1">
      <c r="A79" s="246"/>
      <c r="B79" s="247"/>
      <c r="C79" s="478" t="s">
        <v>247</v>
      </c>
      <c r="D79" s="479"/>
      <c r="E79" s="407"/>
      <c r="F79" s="408"/>
      <c r="G79" s="408"/>
      <c r="H79" s="408"/>
      <c r="I79" s="408"/>
      <c r="J79" s="408"/>
      <c r="K79" s="408"/>
      <c r="L79" s="409"/>
    </row>
    <row r="80" spans="1:12" ht="45.75" customHeight="1">
      <c r="A80" s="358" t="s">
        <v>213</v>
      </c>
      <c r="B80" s="380"/>
      <c r="C80" s="480" t="s">
        <v>248</v>
      </c>
      <c r="D80" s="481"/>
      <c r="E80" s="410"/>
      <c r="F80" s="411"/>
      <c r="G80" s="411"/>
      <c r="H80" s="411"/>
      <c r="I80" s="411"/>
      <c r="J80" s="411"/>
      <c r="K80" s="411"/>
      <c r="L80" s="412"/>
    </row>
    <row r="81" spans="1:12" ht="15.75" customHeight="1">
      <c r="A81" s="224"/>
      <c r="B81" s="224"/>
      <c r="C81" s="18"/>
      <c r="D81" s="18"/>
      <c r="E81" s="18" t="s">
        <v>245</v>
      </c>
      <c r="F81" s="18"/>
      <c r="G81" s="18"/>
      <c r="H81" s="18"/>
      <c r="I81" s="19"/>
      <c r="J81" s="19"/>
      <c r="K81" s="19"/>
      <c r="L81" s="19"/>
    </row>
    <row r="82" spans="1:12" ht="30" customHeight="1">
      <c r="A82" s="387" t="s">
        <v>194</v>
      </c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</row>
    <row r="83" spans="1:12" ht="27" customHeight="1">
      <c r="A83" s="354" t="s">
        <v>103</v>
      </c>
      <c r="B83" s="354" t="s">
        <v>0</v>
      </c>
      <c r="C83" s="482" t="s">
        <v>9</v>
      </c>
      <c r="D83" s="482"/>
      <c r="E83" s="353" t="s">
        <v>10</v>
      </c>
      <c r="F83" s="353"/>
      <c r="G83" s="353" t="s">
        <v>11</v>
      </c>
      <c r="H83" s="353"/>
      <c r="I83" s="353" t="s">
        <v>12</v>
      </c>
      <c r="J83" s="353"/>
      <c r="K83" s="353" t="s">
        <v>13</v>
      </c>
      <c r="L83" s="353"/>
    </row>
    <row r="84" spans="1:12" ht="50.25" customHeight="1">
      <c r="A84" s="354"/>
      <c r="B84" s="354"/>
      <c r="C84" s="228" t="s">
        <v>163</v>
      </c>
      <c r="D84" s="228" t="s">
        <v>164</v>
      </c>
      <c r="E84" s="228" t="s">
        <v>163</v>
      </c>
      <c r="F84" s="228" t="s">
        <v>164</v>
      </c>
      <c r="G84" s="228" t="s">
        <v>163</v>
      </c>
      <c r="H84" s="228" t="s">
        <v>164</v>
      </c>
      <c r="I84" s="228" t="s">
        <v>163</v>
      </c>
      <c r="J84" s="228" t="s">
        <v>164</v>
      </c>
      <c r="K84" s="228" t="s">
        <v>163</v>
      </c>
      <c r="L84" s="228" t="s">
        <v>164</v>
      </c>
    </row>
    <row r="85" spans="1:12" ht="21.75" customHeight="1">
      <c r="A85" s="226" t="s">
        <v>106</v>
      </c>
      <c r="B85" s="259" t="s">
        <v>101</v>
      </c>
      <c r="C85" s="238">
        <v>186</v>
      </c>
      <c r="D85" s="225">
        <v>120</v>
      </c>
      <c r="E85" s="238">
        <v>222</v>
      </c>
      <c r="F85" s="225">
        <v>156</v>
      </c>
      <c r="G85" s="238">
        <v>258</v>
      </c>
      <c r="H85" s="225">
        <v>192</v>
      </c>
      <c r="I85" s="238">
        <v>294</v>
      </c>
      <c r="J85" s="225">
        <v>228</v>
      </c>
      <c r="K85" s="238">
        <v>330</v>
      </c>
      <c r="L85" s="225">
        <v>264</v>
      </c>
    </row>
    <row r="86" spans="1:12" ht="63">
      <c r="A86" s="226" t="s">
        <v>107</v>
      </c>
      <c r="B86" s="259" t="s">
        <v>102</v>
      </c>
      <c r="C86" s="238">
        <v>186</v>
      </c>
      <c r="D86" s="225">
        <v>156</v>
      </c>
      <c r="E86" s="238">
        <v>222</v>
      </c>
      <c r="F86" s="225">
        <v>192</v>
      </c>
      <c r="G86" s="238">
        <v>258</v>
      </c>
      <c r="H86" s="225">
        <v>228</v>
      </c>
      <c r="I86" s="238">
        <v>294</v>
      </c>
      <c r="J86" s="225">
        <v>264</v>
      </c>
      <c r="K86" s="238">
        <v>330</v>
      </c>
      <c r="L86" s="225">
        <v>300</v>
      </c>
    </row>
    <row r="87" spans="1:12" ht="99.75" customHeight="1">
      <c r="A87" s="243" t="s">
        <v>105</v>
      </c>
      <c r="B87" s="259" t="s">
        <v>104</v>
      </c>
      <c r="C87" s="238">
        <v>186</v>
      </c>
      <c r="D87" s="225">
        <v>144</v>
      </c>
      <c r="E87" s="238">
        <v>222</v>
      </c>
      <c r="F87" s="225">
        <v>180</v>
      </c>
      <c r="G87" s="238">
        <v>258</v>
      </c>
      <c r="H87" s="225">
        <v>252</v>
      </c>
      <c r="I87" s="238">
        <v>294</v>
      </c>
      <c r="J87" s="225">
        <v>324</v>
      </c>
      <c r="K87" s="238">
        <v>330</v>
      </c>
      <c r="L87" s="225">
        <v>432</v>
      </c>
    </row>
    <row r="88" ht="8.25" customHeight="1"/>
    <row r="89" spans="1:12" ht="20.25" customHeight="1">
      <c r="A89" s="392" t="s">
        <v>171</v>
      </c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</row>
    <row r="90" spans="1:12" ht="30.75" customHeight="1">
      <c r="A90" s="393" t="s">
        <v>8</v>
      </c>
      <c r="B90" s="394"/>
      <c r="C90" s="395"/>
      <c r="D90" s="393" t="s">
        <v>163</v>
      </c>
      <c r="E90" s="394"/>
      <c r="F90" s="394"/>
      <c r="G90" s="394"/>
      <c r="H90" s="395"/>
      <c r="I90" s="483" t="s">
        <v>164</v>
      </c>
      <c r="J90" s="483"/>
      <c r="K90" s="483"/>
      <c r="L90" s="483"/>
    </row>
    <row r="91" spans="1:12" ht="58.9" customHeight="1">
      <c r="A91" s="381" t="s">
        <v>195</v>
      </c>
      <c r="B91" s="381"/>
      <c r="C91" s="381"/>
      <c r="D91" s="349">
        <v>96</v>
      </c>
      <c r="E91" s="349"/>
      <c r="F91" s="349"/>
      <c r="G91" s="349"/>
      <c r="H91" s="349"/>
      <c r="I91" s="350" t="s">
        <v>244</v>
      </c>
      <c r="J91" s="351"/>
      <c r="K91" s="351"/>
      <c r="L91" s="352"/>
    </row>
    <row r="92" spans="1:12" ht="58.9" customHeight="1">
      <c r="A92" s="381" t="s">
        <v>210</v>
      </c>
      <c r="B92" s="381"/>
      <c r="C92" s="381"/>
      <c r="D92" s="349">
        <v>96</v>
      </c>
      <c r="E92" s="349"/>
      <c r="F92" s="349"/>
      <c r="G92" s="349"/>
      <c r="H92" s="349"/>
      <c r="I92" s="350" t="s">
        <v>209</v>
      </c>
      <c r="J92" s="351"/>
      <c r="K92" s="351"/>
      <c r="L92" s="352"/>
    </row>
    <row r="93" spans="1:12" ht="29.25" customHeight="1">
      <c r="A93" s="381" t="s">
        <v>196</v>
      </c>
      <c r="B93" s="381"/>
      <c r="C93" s="381"/>
      <c r="D93" s="349">
        <v>96</v>
      </c>
      <c r="E93" s="349"/>
      <c r="F93" s="349"/>
      <c r="G93" s="349"/>
      <c r="H93" s="349"/>
      <c r="I93" s="453" t="s">
        <v>165</v>
      </c>
      <c r="J93" s="454"/>
      <c r="K93" s="454"/>
      <c r="L93" s="455"/>
    </row>
    <row r="94" spans="1:12" ht="16.9" customHeight="1">
      <c r="A94" s="381" t="s">
        <v>197</v>
      </c>
      <c r="B94" s="381"/>
      <c r="C94" s="381"/>
      <c r="D94" s="349">
        <v>96</v>
      </c>
      <c r="E94" s="349"/>
      <c r="F94" s="349"/>
      <c r="G94" s="349"/>
      <c r="H94" s="349"/>
      <c r="I94" s="456"/>
      <c r="J94" s="457"/>
      <c r="K94" s="457"/>
      <c r="L94" s="458"/>
    </row>
    <row r="95" spans="1:12" ht="29.25" customHeight="1">
      <c r="A95" s="381" t="s">
        <v>214</v>
      </c>
      <c r="B95" s="381"/>
      <c r="C95" s="381"/>
      <c r="D95" s="349"/>
      <c r="E95" s="349"/>
      <c r="F95" s="349"/>
      <c r="G95" s="349"/>
      <c r="H95" s="349"/>
      <c r="I95" s="350" t="s">
        <v>215</v>
      </c>
      <c r="J95" s="351"/>
      <c r="K95" s="351"/>
      <c r="L95" s="352"/>
    </row>
    <row r="96" spans="1:12" ht="18.75" customHeight="1">
      <c r="A96" s="381" t="s">
        <v>198</v>
      </c>
      <c r="B96" s="381"/>
      <c r="C96" s="381"/>
      <c r="D96" s="349">
        <v>96</v>
      </c>
      <c r="E96" s="349"/>
      <c r="F96" s="349"/>
      <c r="G96" s="349"/>
      <c r="H96" s="349"/>
      <c r="I96" s="382" t="s">
        <v>21</v>
      </c>
      <c r="J96" s="382"/>
      <c r="K96" s="382"/>
      <c r="L96" s="382"/>
    </row>
    <row r="97" spans="1:12" ht="50.25" customHeight="1">
      <c r="A97" s="363" t="s">
        <v>194</v>
      </c>
      <c r="B97" s="364"/>
      <c r="C97" s="365"/>
      <c r="D97" s="349">
        <v>96</v>
      </c>
      <c r="E97" s="349"/>
      <c r="F97" s="349"/>
      <c r="G97" s="349"/>
      <c r="H97" s="349"/>
      <c r="I97" s="382" t="s">
        <v>166</v>
      </c>
      <c r="J97" s="382"/>
      <c r="K97" s="382"/>
      <c r="L97" s="382"/>
    </row>
    <row r="98" spans="1:12" ht="15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1:12" ht="18">
      <c r="A99" s="460" t="s">
        <v>172</v>
      </c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62"/>
    </row>
    <row r="100" spans="1:12" ht="12.75">
      <c r="A100" s="363" t="s">
        <v>169</v>
      </c>
      <c r="B100" s="364"/>
      <c r="C100" s="364"/>
      <c r="D100" s="364"/>
      <c r="E100" s="364"/>
      <c r="F100" s="364"/>
      <c r="G100" s="364"/>
      <c r="H100" s="364"/>
      <c r="I100" s="364"/>
      <c r="J100" s="365"/>
      <c r="K100" s="366" t="s">
        <v>170</v>
      </c>
      <c r="L100" s="366"/>
    </row>
    <row r="101" spans="1:12" ht="12.75">
      <c r="A101" s="367" t="s">
        <v>173</v>
      </c>
      <c r="B101" s="368"/>
      <c r="C101" s="368"/>
      <c r="D101" s="383" t="s">
        <v>22</v>
      </c>
      <c r="E101" s="384"/>
      <c r="F101" s="384"/>
      <c r="G101" s="384"/>
      <c r="H101" s="384"/>
      <c r="I101" s="384"/>
      <c r="J101" s="385"/>
      <c r="K101" s="386" t="s">
        <v>23</v>
      </c>
      <c r="L101" s="386"/>
    </row>
    <row r="102" spans="1:12" ht="15">
      <c r="A102" s="381" t="s">
        <v>168</v>
      </c>
      <c r="B102" s="388"/>
      <c r="C102" s="388"/>
      <c r="D102" s="363" t="s">
        <v>174</v>
      </c>
      <c r="E102" s="364"/>
      <c r="F102" s="364"/>
      <c r="G102" s="364"/>
      <c r="H102" s="364"/>
      <c r="I102" s="364"/>
      <c r="J102" s="365"/>
      <c r="K102" s="386" t="s">
        <v>160</v>
      </c>
      <c r="L102" s="386"/>
    </row>
    <row r="103" spans="1:12" ht="15">
      <c r="A103" s="388"/>
      <c r="B103" s="388"/>
      <c r="C103" s="388"/>
      <c r="D103" s="363" t="s">
        <v>175</v>
      </c>
      <c r="E103" s="364"/>
      <c r="F103" s="364"/>
      <c r="G103" s="364"/>
      <c r="H103" s="364"/>
      <c r="I103" s="364"/>
      <c r="J103" s="365"/>
      <c r="K103" s="386" t="s">
        <v>161</v>
      </c>
      <c r="L103" s="386"/>
    </row>
    <row r="104" spans="1:12" ht="12.75" customHeight="1">
      <c r="A104" s="388"/>
      <c r="B104" s="388"/>
      <c r="C104" s="388"/>
      <c r="D104" s="363" t="s">
        <v>176</v>
      </c>
      <c r="E104" s="364"/>
      <c r="F104" s="364"/>
      <c r="G104" s="364"/>
      <c r="H104" s="364"/>
      <c r="I104" s="364"/>
      <c r="J104" s="365"/>
      <c r="K104" s="386" t="s">
        <v>162</v>
      </c>
      <c r="L104" s="386"/>
    </row>
    <row r="105" spans="1:12" ht="15">
      <c r="A105" s="360" t="s">
        <v>177</v>
      </c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2"/>
    </row>
    <row r="107" spans="1:12" s="484" customFormat="1" ht="26.25" customHeight="1">
      <c r="A107" s="485" t="s">
        <v>199</v>
      </c>
      <c r="B107" s="486"/>
      <c r="C107" s="486"/>
      <c r="D107" s="486"/>
      <c r="E107" s="486"/>
      <c r="F107" s="486"/>
      <c r="G107" s="486"/>
      <c r="H107" s="486"/>
      <c r="I107" s="486"/>
      <c r="J107" s="486"/>
      <c r="K107" s="486"/>
      <c r="L107" s="486"/>
    </row>
    <row r="108" spans="1:12" ht="15">
      <c r="A108" s="359" t="s">
        <v>185</v>
      </c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</row>
    <row r="109" spans="1:12" ht="15">
      <c r="A109" s="219" t="s">
        <v>167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</row>
    <row r="110" spans="1:12" ht="47.25" customHeight="1">
      <c r="A110" s="359" t="s">
        <v>200</v>
      </c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</row>
    <row r="111" spans="1:12" ht="15.75" customHeight="1">
      <c r="A111" s="359" t="s">
        <v>187</v>
      </c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</row>
    <row r="112" spans="1:12" ht="15" customHeight="1">
      <c r="A112" s="459" t="s">
        <v>182</v>
      </c>
      <c r="B112" s="459"/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</row>
    <row r="113" spans="1:14" ht="18" customHeight="1">
      <c r="A113" s="459" t="s">
        <v>183</v>
      </c>
      <c r="B113" s="459"/>
      <c r="C113" s="459"/>
      <c r="D113" s="459"/>
      <c r="E113" s="459"/>
      <c r="F113" s="459"/>
      <c r="G113" s="459"/>
      <c r="H113" s="459"/>
      <c r="I113" s="459"/>
      <c r="J113" s="459"/>
      <c r="K113" s="459"/>
      <c r="L113" s="459"/>
      <c r="N113" s="242"/>
    </row>
  </sheetData>
  <mergeCells count="133">
    <mergeCell ref="C79:D79"/>
    <mergeCell ref="C80:D80"/>
    <mergeCell ref="A92:C92"/>
    <mergeCell ref="D92:H92"/>
    <mergeCell ref="I92:L92"/>
    <mergeCell ref="I83:J83"/>
    <mergeCell ref="C83:D83"/>
    <mergeCell ref="D91:H91"/>
    <mergeCell ref="I90:L90"/>
    <mergeCell ref="C56:L56"/>
    <mergeCell ref="A70:L70"/>
    <mergeCell ref="A59:L59"/>
    <mergeCell ref="A60:B63"/>
    <mergeCell ref="A64:B64"/>
    <mergeCell ref="C61:D61"/>
    <mergeCell ref="E61:F61"/>
    <mergeCell ref="G61:H61"/>
    <mergeCell ref="K61:L64"/>
    <mergeCell ref="C66:D66"/>
    <mergeCell ref="A112:L112"/>
    <mergeCell ref="A113:L113"/>
    <mergeCell ref="A99:L99"/>
    <mergeCell ref="A107:L107"/>
    <mergeCell ref="A93:C93"/>
    <mergeCell ref="D93:H93"/>
    <mergeCell ref="I93:L94"/>
    <mergeCell ref="A94:C94"/>
    <mergeCell ref="D94:H94"/>
    <mergeCell ref="A96:C96"/>
    <mergeCell ref="K103:L103"/>
    <mergeCell ref="K104:L104"/>
    <mergeCell ref="A97:C97"/>
    <mergeCell ref="A36:L36"/>
    <mergeCell ref="A37:B38"/>
    <mergeCell ref="C37:D37"/>
    <mergeCell ref="E37:F37"/>
    <mergeCell ref="D11:L11"/>
    <mergeCell ref="K37:L37"/>
    <mergeCell ref="A33:B33"/>
    <mergeCell ref="A30:L30"/>
    <mergeCell ref="K24:L24"/>
    <mergeCell ref="A39:B43"/>
    <mergeCell ref="C39:L39"/>
    <mergeCell ref="C43:F43"/>
    <mergeCell ref="A76:B76"/>
    <mergeCell ref="I61:J61"/>
    <mergeCell ref="A31:B32"/>
    <mergeCell ref="A44:B46"/>
    <mergeCell ref="C44:L45"/>
    <mergeCell ref="A47:B47"/>
    <mergeCell ref="A71:B75"/>
    <mergeCell ref="C71:L71"/>
    <mergeCell ref="A48:L48"/>
    <mergeCell ref="A49:B52"/>
    <mergeCell ref="C49:L51"/>
    <mergeCell ref="A54:B54"/>
    <mergeCell ref="A56:B57"/>
    <mergeCell ref="C60:L60"/>
    <mergeCell ref="A53:B53"/>
    <mergeCell ref="K57:L57"/>
    <mergeCell ref="A66:B68"/>
    <mergeCell ref="I91:L91"/>
    <mergeCell ref="B83:B84"/>
    <mergeCell ref="A91:C91"/>
    <mergeCell ref="C72:D73"/>
    <mergeCell ref="E72:F73"/>
    <mergeCell ref="G72:H73"/>
    <mergeCell ref="I72:L75"/>
    <mergeCell ref="E78:L80"/>
    <mergeCell ref="E83:F83"/>
    <mergeCell ref="C78:D78"/>
    <mergeCell ref="D96:H96"/>
    <mergeCell ref="I76:L76"/>
    <mergeCell ref="I96:L96"/>
    <mergeCell ref="A89:L89"/>
    <mergeCell ref="A90:C90"/>
    <mergeCell ref="D90:H90"/>
    <mergeCell ref="A77:L77"/>
    <mergeCell ref="A111:L111"/>
    <mergeCell ref="A82:L82"/>
    <mergeCell ref="A110:L110"/>
    <mergeCell ref="A102:C104"/>
    <mergeCell ref="D102:J102"/>
    <mergeCell ref="K102:L102"/>
    <mergeCell ref="D103:J103"/>
    <mergeCell ref="D104:J104"/>
    <mergeCell ref="G66:H66"/>
    <mergeCell ref="I66:L68"/>
    <mergeCell ref="A80:B80"/>
    <mergeCell ref="A95:C95"/>
    <mergeCell ref="D97:H97"/>
    <mergeCell ref="I97:L97"/>
    <mergeCell ref="D101:J101"/>
    <mergeCell ref="K101:L101"/>
    <mergeCell ref="G83:H83"/>
    <mergeCell ref="A18:B20"/>
    <mergeCell ref="A22:B24"/>
    <mergeCell ref="C22:L23"/>
    <mergeCell ref="A21:L21"/>
    <mergeCell ref="A108:L108"/>
    <mergeCell ref="A105:L105"/>
    <mergeCell ref="A100:J100"/>
    <mergeCell ref="K100:L100"/>
    <mergeCell ref="A101:C101"/>
    <mergeCell ref="E66:F66"/>
    <mergeCell ref="C40:L40"/>
    <mergeCell ref="G37:H37"/>
    <mergeCell ref="I37:J37"/>
    <mergeCell ref="C18:L19"/>
    <mergeCell ref="A15:L15"/>
    <mergeCell ref="D95:H95"/>
    <mergeCell ref="I95:L95"/>
    <mergeCell ref="K83:L83"/>
    <mergeCell ref="A83:A84"/>
    <mergeCell ref="C41:F42"/>
    <mergeCell ref="C31:J32"/>
    <mergeCell ref="C33:J34"/>
    <mergeCell ref="K33:K34"/>
    <mergeCell ref="L33:L34"/>
    <mergeCell ref="A25:L25"/>
    <mergeCell ref="A26:B28"/>
    <mergeCell ref="C26:L27"/>
    <mergeCell ref="A34:B34"/>
    <mergeCell ref="A35:L35"/>
    <mergeCell ref="I28:L28"/>
    <mergeCell ref="A13:L13"/>
    <mergeCell ref="A16:B17"/>
    <mergeCell ref="C16:D16"/>
    <mergeCell ref="E16:F16"/>
    <mergeCell ref="G16:H16"/>
    <mergeCell ref="I16:J16"/>
    <mergeCell ref="K16:L16"/>
    <mergeCell ref="K31:L31"/>
  </mergeCells>
  <hyperlinks>
    <hyperlink ref="C96" r:id="rId1" display="http://business.liga.net"/>
    <hyperlink ref="C97" r:id="rId2" display="http://jurist.liga.net"/>
    <hyperlink ref="C94" r:id="rId3" display="http://elit.liga.net"/>
  </hyperlinks>
  <printOptions/>
  <pageMargins left="0" right="0" top="0" bottom="0" header="0" footer="0"/>
  <pageSetup fitToHeight="0" fitToWidth="1" horizontalDpi="600" verticalDpi="600" orientation="portrait" paperSize="9" scale="4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Chervonenko Ira</dc:creator>
  <cp:keywords/>
  <dc:description/>
  <cp:lastModifiedBy>Татьяна</cp:lastModifiedBy>
  <cp:lastPrinted>2014-05-14T07:02:45Z</cp:lastPrinted>
  <dcterms:created xsi:type="dcterms:W3CDTF">2012-04-17T14:20:30Z</dcterms:created>
  <dcterms:modified xsi:type="dcterms:W3CDTF">2014-05-14T07:02:58Z</dcterms:modified>
  <cp:category/>
  <cp:version/>
  <cp:contentType/>
  <cp:contentStatus/>
</cp:coreProperties>
</file>